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Šios_darbaknygės"/>
  <mc:AlternateContent xmlns:mc="http://schemas.openxmlformats.org/markup-compatibility/2006">
    <mc:Choice Requires="x15">
      <x15ac:absPath xmlns:x15ac="http://schemas.microsoft.com/office/spreadsheetml/2010/11/ac" url="C:\Users\Širvintų VVG\Desktop\2022 m VVG\10 kvietimas\Socialinis verslas\"/>
    </mc:Choice>
  </mc:AlternateContent>
  <bookViews>
    <workbookView xWindow="0" yWindow="0" windowWidth="20490" windowHeight="7755"/>
  </bookViews>
  <sheets>
    <sheet name="1" sheetId="1" r:id="rId1"/>
    <sheet name="2" sheetId="2" r:id="rId2"/>
    <sheet name="3" sheetId="3" r:id="rId3"/>
    <sheet name="4" sheetId="4" r:id="rId4"/>
    <sheet name="5" sheetId="5" r:id="rId5"/>
    <sheet name="6" sheetId="6" r:id="rId6"/>
    <sheet name="7" sheetId="8" r:id="rId7"/>
    <sheet name="8" sheetId="10" r:id="rId8"/>
    <sheet name="9" sheetId="11" r:id="rId9"/>
    <sheet name="Kontrolė" sheetId="7" r:id="rId10"/>
    <sheet name="Konstantos" sheetId="9" r:id="rId11"/>
    <sheet name="Apie" sheetId="12" r:id="rId12"/>
  </sheets>
  <definedNames>
    <definedName name="_xlnm.Print_Titles" localSheetId="3">'4'!$2:$2</definedName>
    <definedName name="_xlnm.Print_Titles" localSheetId="4">'5'!$9:$9</definedName>
    <definedName name="_xlnm.Print_Titles" localSheetId="5">'6'!$2:$2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9" i="4" l="1"/>
  <c r="E49" i="4"/>
  <c r="F49" i="4"/>
  <c r="G49" i="4"/>
  <c r="H49" i="4"/>
  <c r="I49" i="4"/>
  <c r="C49" i="4"/>
  <c r="H7" i="5" l="1"/>
  <c r="H53" i="5"/>
  <c r="D15" i="5"/>
  <c r="D14" i="5"/>
  <c r="D132" i="4"/>
  <c r="E132" i="4"/>
  <c r="F132" i="4"/>
  <c r="G132" i="4"/>
  <c r="H132" i="4"/>
  <c r="I132" i="4"/>
  <c r="C132" i="4"/>
  <c r="C131" i="4"/>
  <c r="C119" i="4"/>
  <c r="C16" i="6" s="1"/>
  <c r="C69" i="4"/>
  <c r="D66" i="4" s="1"/>
  <c r="C65" i="4"/>
  <c r="C70" i="4" s="1"/>
  <c r="D62" i="4" l="1"/>
  <c r="D117" i="4"/>
  <c r="D119" i="4" s="1"/>
  <c r="H91" i="5"/>
  <c r="H90" i="5"/>
  <c r="H89" i="5"/>
  <c r="H88" i="5"/>
  <c r="H79" i="5"/>
  <c r="K78" i="5"/>
  <c r="J77" i="5"/>
  <c r="I77" i="5"/>
  <c r="H66" i="5"/>
  <c r="K65" i="5"/>
  <c r="J64" i="5"/>
  <c r="I64" i="5"/>
  <c r="K52" i="5"/>
  <c r="J51" i="5"/>
  <c r="I51" i="5"/>
  <c r="H42" i="5"/>
  <c r="K41" i="5"/>
  <c r="J40" i="5"/>
  <c r="J85" i="5" s="1"/>
  <c r="I40" i="5"/>
  <c r="C30" i="5"/>
  <c r="D27" i="5" s="1"/>
  <c r="D30" i="5" s="1"/>
  <c r="E15" i="5"/>
  <c r="F15" i="5" s="1"/>
  <c r="G15" i="5" s="1"/>
  <c r="H15" i="5" s="1"/>
  <c r="I15" i="5" s="1"/>
  <c r="E14" i="5"/>
  <c r="F14" i="5" s="1"/>
  <c r="G14" i="5" s="1"/>
  <c r="H14" i="5" s="1"/>
  <c r="I14" i="5" s="1"/>
  <c r="C13" i="5"/>
  <c r="C20" i="5" s="1"/>
  <c r="D13" i="5" s="1"/>
  <c r="D20" i="5" s="1"/>
  <c r="J7" i="5"/>
  <c r="K86" i="5" l="1"/>
  <c r="H87" i="5"/>
  <c r="D16" i="6"/>
  <c r="E117" i="4"/>
  <c r="E119" i="4" s="1"/>
  <c r="I85" i="5"/>
  <c r="K85" i="5"/>
  <c r="D69" i="6"/>
  <c r="E69" i="6"/>
  <c r="F69" i="6"/>
  <c r="G69" i="6"/>
  <c r="H69" i="6"/>
  <c r="I69" i="6"/>
  <c r="J69" i="6"/>
  <c r="K69" i="6"/>
  <c r="D70" i="6"/>
  <c r="E70" i="6"/>
  <c r="F70" i="6"/>
  <c r="G70" i="6"/>
  <c r="H70" i="6"/>
  <c r="I70" i="6"/>
  <c r="J70" i="6"/>
  <c r="K70" i="6"/>
  <c r="D72" i="6"/>
  <c r="E72" i="6"/>
  <c r="F72" i="6"/>
  <c r="G72" i="6"/>
  <c r="H72" i="6"/>
  <c r="I72" i="6"/>
  <c r="J72" i="6"/>
  <c r="K72" i="6"/>
  <c r="D73" i="6"/>
  <c r="E73" i="6"/>
  <c r="F73" i="6"/>
  <c r="G73" i="6"/>
  <c r="H73" i="6"/>
  <c r="I73" i="6"/>
  <c r="J73" i="6"/>
  <c r="K73" i="6"/>
  <c r="D74" i="6"/>
  <c r="F74" i="6"/>
  <c r="H74" i="6"/>
  <c r="D75" i="6"/>
  <c r="E75" i="6"/>
  <c r="F75" i="6"/>
  <c r="G75" i="6"/>
  <c r="H75" i="6"/>
  <c r="I75" i="6"/>
  <c r="J75" i="6"/>
  <c r="K75" i="6"/>
  <c r="D76" i="6"/>
  <c r="E76" i="6"/>
  <c r="F76" i="6"/>
  <c r="G76" i="6"/>
  <c r="H76" i="6"/>
  <c r="I76" i="6"/>
  <c r="J76" i="6"/>
  <c r="K76" i="6"/>
  <c r="D77" i="6"/>
  <c r="E77" i="6"/>
  <c r="F77" i="6"/>
  <c r="G77" i="6"/>
  <c r="H77" i="6"/>
  <c r="I77" i="6"/>
  <c r="J77" i="6"/>
  <c r="K77" i="6"/>
  <c r="D78" i="6"/>
  <c r="E78" i="6"/>
  <c r="F78" i="6"/>
  <c r="G78" i="6"/>
  <c r="H78" i="6"/>
  <c r="I78" i="6"/>
  <c r="J78" i="6"/>
  <c r="K78" i="6"/>
  <c r="D79" i="6"/>
  <c r="E79" i="6"/>
  <c r="F79" i="6"/>
  <c r="G79" i="6"/>
  <c r="H79" i="6"/>
  <c r="I79" i="6"/>
  <c r="J79" i="6"/>
  <c r="K79" i="6"/>
  <c r="D80" i="6"/>
  <c r="E80" i="6"/>
  <c r="F80" i="6"/>
  <c r="G80" i="6"/>
  <c r="H80" i="6"/>
  <c r="I80" i="6"/>
  <c r="J80" i="6"/>
  <c r="K80" i="6"/>
  <c r="D81" i="6"/>
  <c r="E81" i="6"/>
  <c r="F81" i="6"/>
  <c r="G81" i="6"/>
  <c r="H81" i="6"/>
  <c r="I81" i="6"/>
  <c r="J81" i="6"/>
  <c r="K81" i="6"/>
  <c r="C70" i="6"/>
  <c r="C72" i="6"/>
  <c r="C73" i="6"/>
  <c r="C75" i="6"/>
  <c r="C76" i="6"/>
  <c r="C77" i="6"/>
  <c r="C78" i="6"/>
  <c r="C79" i="6"/>
  <c r="C80" i="6"/>
  <c r="C81" i="6"/>
  <c r="C69" i="6"/>
  <c r="C9" i="6"/>
  <c r="J132" i="4"/>
  <c r="K132" i="4"/>
  <c r="D133" i="4"/>
  <c r="E133" i="4"/>
  <c r="F133" i="4"/>
  <c r="G133" i="4"/>
  <c r="H133" i="4"/>
  <c r="I133" i="4"/>
  <c r="J133" i="4"/>
  <c r="K133" i="4"/>
  <c r="D136" i="4"/>
  <c r="E136" i="4"/>
  <c r="E74" i="6" s="1"/>
  <c r="F136" i="4"/>
  <c r="G136" i="4"/>
  <c r="G74" i="6" s="1"/>
  <c r="H136" i="4"/>
  <c r="I136" i="4"/>
  <c r="I74" i="6" s="1"/>
  <c r="J136" i="4"/>
  <c r="J52" i="4" s="1"/>
  <c r="J74" i="6" s="1"/>
  <c r="K136" i="4"/>
  <c r="K52" i="4" s="1"/>
  <c r="K74" i="6" s="1"/>
  <c r="D137" i="4"/>
  <c r="E137" i="4"/>
  <c r="F137" i="4"/>
  <c r="G137" i="4"/>
  <c r="H137" i="4"/>
  <c r="I137" i="4"/>
  <c r="J137" i="4"/>
  <c r="K137" i="4"/>
  <c r="C137" i="4"/>
  <c r="C136" i="4"/>
  <c r="C46" i="4" s="1"/>
  <c r="C135" i="4"/>
  <c r="C133" i="4"/>
  <c r="C128" i="4"/>
  <c r="D125" i="4" s="1"/>
  <c r="D128" i="4" s="1"/>
  <c r="G125" i="4" s="1"/>
  <c r="G128" i="4" s="1"/>
  <c r="H125" i="4" s="1"/>
  <c r="H128" i="4" s="1"/>
  <c r="I125" i="4" s="1"/>
  <c r="I128" i="4" s="1"/>
  <c r="J125" i="4" s="1"/>
  <c r="J128" i="4" s="1"/>
  <c r="K125" i="4" s="1"/>
  <c r="K128" i="4" s="1"/>
  <c r="F125" i="4"/>
  <c r="F128" i="4" s="1"/>
  <c r="E125" i="4"/>
  <c r="E128" i="4" s="1"/>
  <c r="F124" i="4"/>
  <c r="C124" i="4"/>
  <c r="C129" i="4" s="1"/>
  <c r="C17" i="6" s="1"/>
  <c r="F121" i="4"/>
  <c r="E121" i="4"/>
  <c r="E124" i="4" s="1"/>
  <c r="E129" i="4" s="1"/>
  <c r="E17" i="6" s="1"/>
  <c r="F117" i="4" l="1"/>
  <c r="F119" i="4" s="1"/>
  <c r="E16" i="6"/>
  <c r="D121" i="4"/>
  <c r="D124" i="4" s="1"/>
  <c r="J119" i="4"/>
  <c r="K117" i="4" s="1"/>
  <c r="K119" i="4"/>
  <c r="C74" i="6"/>
  <c r="D129" i="4"/>
  <c r="D17" i="6" s="1"/>
  <c r="G121" i="4"/>
  <c r="G124" i="4" s="1"/>
  <c r="F129" i="4"/>
  <c r="F17" i="6" s="1"/>
  <c r="G117" i="4" l="1"/>
  <c r="G119" i="4" s="1"/>
  <c r="F16" i="6"/>
  <c r="G129" i="4"/>
  <c r="G17" i="6" s="1"/>
  <c r="H121" i="4"/>
  <c r="H124" i="4" s="1"/>
  <c r="H117" i="4" l="1"/>
  <c r="H119" i="4" s="1"/>
  <c r="G16" i="6"/>
  <c r="H129" i="4"/>
  <c r="H17" i="6" s="1"/>
  <c r="I121" i="4"/>
  <c r="I124" i="4" s="1"/>
  <c r="I117" i="4" l="1"/>
  <c r="I119" i="4" s="1"/>
  <c r="H16" i="6"/>
  <c r="J121" i="4"/>
  <c r="J124" i="4" s="1"/>
  <c r="I129" i="4"/>
  <c r="I17" i="6" s="1"/>
  <c r="J117" i="4" l="1"/>
  <c r="I16" i="6"/>
  <c r="J129" i="4"/>
  <c r="J17" i="6" s="1"/>
  <c r="K121" i="4"/>
  <c r="K124" i="4" s="1"/>
  <c r="K129" i="4" s="1"/>
  <c r="K17" i="6" s="1"/>
  <c r="J49" i="4" l="1"/>
  <c r="J71" i="6" s="1"/>
  <c r="K49" i="4"/>
  <c r="K71" i="6" s="1"/>
  <c r="C71" i="6"/>
  <c r="I71" i="6" l="1"/>
  <c r="I46" i="4"/>
  <c r="G71" i="6"/>
  <c r="G46" i="4"/>
  <c r="E71" i="6"/>
  <c r="E46" i="4"/>
  <c r="H71" i="6"/>
  <c r="H46" i="4"/>
  <c r="F71" i="6"/>
  <c r="F46" i="4"/>
  <c r="D71" i="6"/>
  <c r="D46" i="4"/>
  <c r="J46" i="4"/>
  <c r="K46" i="4"/>
  <c r="E5" i="4"/>
  <c r="D5" i="4"/>
  <c r="C3" i="4"/>
  <c r="C24" i="5" l="1"/>
  <c r="C10" i="5"/>
  <c r="E26" i="5"/>
  <c r="E12" i="5"/>
  <c r="D12" i="5"/>
  <c r="D26" i="5"/>
  <c r="F5" i="4"/>
  <c r="G5" i="4" s="1"/>
  <c r="C114" i="4"/>
  <c r="D111" i="4" s="1"/>
  <c r="D114" i="4" s="1"/>
  <c r="C110" i="4"/>
  <c r="C104" i="4"/>
  <c r="D101" i="4" s="1"/>
  <c r="D104" i="4" s="1"/>
  <c r="E101" i="4" s="1"/>
  <c r="E104" i="4" s="1"/>
  <c r="C100" i="4"/>
  <c r="D97" i="4" s="1"/>
  <c r="D100" i="4" s="1"/>
  <c r="C94" i="4"/>
  <c r="D91" i="4" s="1"/>
  <c r="D94" i="4" s="1"/>
  <c r="C90" i="4"/>
  <c r="C84" i="4"/>
  <c r="C80" i="4"/>
  <c r="C75" i="4"/>
  <c r="D69" i="4"/>
  <c r="D65" i="4"/>
  <c r="K44" i="4"/>
  <c r="J44" i="4"/>
  <c r="I44" i="4"/>
  <c r="H44" i="4"/>
  <c r="G44" i="4"/>
  <c r="F44" i="4"/>
  <c r="E44" i="4"/>
  <c r="D44" i="4"/>
  <c r="C44" i="4"/>
  <c r="K40" i="4"/>
  <c r="J40" i="4"/>
  <c r="I40" i="4"/>
  <c r="H40" i="4"/>
  <c r="G40" i="4"/>
  <c r="F40" i="4"/>
  <c r="E40" i="4"/>
  <c r="D40" i="4"/>
  <c r="C40" i="4"/>
  <c r="K36" i="4"/>
  <c r="J36" i="4"/>
  <c r="I36" i="4"/>
  <c r="H36" i="4"/>
  <c r="G36" i="4"/>
  <c r="F36" i="4"/>
  <c r="E36" i="4"/>
  <c r="D36" i="4"/>
  <c r="C36" i="4"/>
  <c r="K32" i="4"/>
  <c r="J32" i="4"/>
  <c r="I32" i="4"/>
  <c r="H32" i="4"/>
  <c r="G32" i="4"/>
  <c r="F32" i="4"/>
  <c r="E32" i="4"/>
  <c r="D32" i="4"/>
  <c r="C32" i="4"/>
  <c r="K27" i="4"/>
  <c r="J27" i="4"/>
  <c r="I27" i="4"/>
  <c r="H27" i="4"/>
  <c r="G27" i="4"/>
  <c r="F27" i="4"/>
  <c r="E27" i="4"/>
  <c r="D27" i="4"/>
  <c r="C27" i="4"/>
  <c r="K22" i="4"/>
  <c r="J22" i="4"/>
  <c r="I22" i="4"/>
  <c r="H22" i="4"/>
  <c r="G22" i="4"/>
  <c r="F22" i="4"/>
  <c r="E22" i="4"/>
  <c r="D22" i="4"/>
  <c r="C22" i="4"/>
  <c r="K17" i="4"/>
  <c r="J17" i="4"/>
  <c r="I17" i="4"/>
  <c r="H17" i="4"/>
  <c r="G17" i="4"/>
  <c r="F17" i="4"/>
  <c r="E17" i="4"/>
  <c r="D17" i="4"/>
  <c r="C17" i="4"/>
  <c r="K12" i="4"/>
  <c r="J12" i="4"/>
  <c r="I12" i="4"/>
  <c r="I7" i="4" s="1"/>
  <c r="H12" i="4"/>
  <c r="G12" i="4"/>
  <c r="F12" i="4"/>
  <c r="E12" i="4"/>
  <c r="E7" i="4" s="1"/>
  <c r="D12" i="4"/>
  <c r="C12" i="4"/>
  <c r="C7" i="4" l="1"/>
  <c r="C28" i="4"/>
  <c r="C138" i="4"/>
  <c r="G7" i="4"/>
  <c r="D72" i="4"/>
  <c r="C11" i="6"/>
  <c r="D7" i="4"/>
  <c r="F7" i="4"/>
  <c r="H7" i="4"/>
  <c r="D77" i="4"/>
  <c r="D80" i="4" s="1"/>
  <c r="E77" i="4" s="1"/>
  <c r="E80" i="4" s="1"/>
  <c r="C134" i="4"/>
  <c r="C115" i="4"/>
  <c r="C15" i="6" s="1"/>
  <c r="E27" i="5"/>
  <c r="E30" i="5" s="1"/>
  <c r="E13" i="5"/>
  <c r="E20" i="5" s="1"/>
  <c r="G26" i="5"/>
  <c r="G12" i="5"/>
  <c r="F12" i="5"/>
  <c r="F26" i="5"/>
  <c r="K7" i="4"/>
  <c r="J7" i="4"/>
  <c r="H28" i="4"/>
  <c r="C95" i="4"/>
  <c r="C13" i="6" s="1"/>
  <c r="D28" i="4"/>
  <c r="D105" i="4"/>
  <c r="D14" i="6" s="1"/>
  <c r="G28" i="4"/>
  <c r="G6" i="4" s="1"/>
  <c r="G63" i="6" s="1"/>
  <c r="K28" i="4"/>
  <c r="F28" i="4"/>
  <c r="J28" i="4"/>
  <c r="E28" i="4"/>
  <c r="E6" i="4" s="1"/>
  <c r="E63" i="6" s="1"/>
  <c r="I28" i="4"/>
  <c r="I6" i="4" s="1"/>
  <c r="I63" i="6" s="1"/>
  <c r="C105" i="4"/>
  <c r="C14" i="6" s="1"/>
  <c r="D87" i="4"/>
  <c r="D90" i="4" s="1"/>
  <c r="D95" i="4" s="1"/>
  <c r="D13" i="6" s="1"/>
  <c r="H5" i="4"/>
  <c r="F101" i="4"/>
  <c r="F104" i="4" s="1"/>
  <c r="G101" i="4" s="1"/>
  <c r="G104" i="4" s="1"/>
  <c r="H101" i="4" s="1"/>
  <c r="H104" i="4" s="1"/>
  <c r="I101" i="4" s="1"/>
  <c r="I104" i="4" s="1"/>
  <c r="J101" i="4" s="1"/>
  <c r="J104" i="4" s="1"/>
  <c r="K101" i="4" s="1"/>
  <c r="K104" i="4" s="1"/>
  <c r="E62" i="4"/>
  <c r="E65" i="4" s="1"/>
  <c r="F62" i="4" s="1"/>
  <c r="F65" i="4" s="1"/>
  <c r="E91" i="4"/>
  <c r="E94" i="4" s="1"/>
  <c r="F91" i="4" s="1"/>
  <c r="F94" i="4" s="1"/>
  <c r="G91" i="4" s="1"/>
  <c r="G94" i="4" s="1"/>
  <c r="H91" i="4" s="1"/>
  <c r="H94" i="4" s="1"/>
  <c r="I91" i="4" s="1"/>
  <c r="I94" i="4" s="1"/>
  <c r="J91" i="4" s="1"/>
  <c r="J94" i="4" s="1"/>
  <c r="K91" i="4" s="1"/>
  <c r="K94" i="4" s="1"/>
  <c r="D81" i="4"/>
  <c r="D135" i="4" s="1"/>
  <c r="D107" i="4"/>
  <c r="D70" i="4"/>
  <c r="E66" i="4"/>
  <c r="E69" i="4" s="1"/>
  <c r="C85" i="4"/>
  <c r="C12" i="6" s="1"/>
  <c r="E97" i="4"/>
  <c r="E100" i="4" s="1"/>
  <c r="E105" i="4" s="1"/>
  <c r="E14" i="6" s="1"/>
  <c r="E111" i="4"/>
  <c r="E114" i="4" s="1"/>
  <c r="F111" i="4" s="1"/>
  <c r="F114" i="4" s="1"/>
  <c r="G111" i="4" s="1"/>
  <c r="G114" i="4" s="1"/>
  <c r="H111" i="4" s="1"/>
  <c r="H114" i="4" s="1"/>
  <c r="I111" i="4" s="1"/>
  <c r="I114" i="4" s="1"/>
  <c r="J111" i="4" s="1"/>
  <c r="J114" i="4" s="1"/>
  <c r="K111" i="4" s="1"/>
  <c r="K114" i="4" s="1"/>
  <c r="H6" i="4" l="1"/>
  <c r="H63" i="6" s="1"/>
  <c r="D131" i="4"/>
  <c r="C6" i="4"/>
  <c r="D6" i="4"/>
  <c r="C139" i="4"/>
  <c r="J6" i="4"/>
  <c r="J63" i="6" s="1"/>
  <c r="F63" i="6"/>
  <c r="D63" i="6"/>
  <c r="K6" i="4"/>
  <c r="K63" i="6" s="1"/>
  <c r="F6" i="4"/>
  <c r="D75" i="4"/>
  <c r="D9" i="6"/>
  <c r="F13" i="5"/>
  <c r="F20" i="5" s="1"/>
  <c r="G13" i="5" s="1"/>
  <c r="G20" i="5" s="1"/>
  <c r="H13" i="5" s="1"/>
  <c r="H20" i="5" s="1"/>
  <c r="I13" i="5" s="1"/>
  <c r="I20" i="5" s="1"/>
  <c r="H12" i="5"/>
  <c r="H26" i="5"/>
  <c r="F27" i="5"/>
  <c r="F30" i="5" s="1"/>
  <c r="G27" i="5" s="1"/>
  <c r="G30" i="5" s="1"/>
  <c r="H27" i="5" s="1"/>
  <c r="H30" i="5" s="1"/>
  <c r="I27" i="5" s="1"/>
  <c r="I30" i="5" s="1"/>
  <c r="F77" i="4"/>
  <c r="F80" i="4" s="1"/>
  <c r="C63" i="6"/>
  <c r="F97" i="4"/>
  <c r="F100" i="4" s="1"/>
  <c r="F105" i="4" s="1"/>
  <c r="F14" i="6" s="1"/>
  <c r="E70" i="4"/>
  <c r="E9" i="6" s="1"/>
  <c r="E87" i="4"/>
  <c r="E90" i="4" s="1"/>
  <c r="E95" i="4" s="1"/>
  <c r="E13" i="6" s="1"/>
  <c r="I5" i="4"/>
  <c r="D110" i="4"/>
  <c r="D134" i="4" s="1"/>
  <c r="D84" i="4"/>
  <c r="D138" i="4" s="1"/>
  <c r="F66" i="4"/>
  <c r="F69" i="4" s="1"/>
  <c r="G66" i="4" s="1"/>
  <c r="G69" i="4" s="1"/>
  <c r="H66" i="4" s="1"/>
  <c r="H69" i="4" s="1"/>
  <c r="I66" i="4" s="1"/>
  <c r="I69" i="4" s="1"/>
  <c r="J66" i="4" s="1"/>
  <c r="J69" i="4" s="1"/>
  <c r="K66" i="4" s="1"/>
  <c r="K69" i="4" s="1"/>
  <c r="G62" i="4"/>
  <c r="G65" i="4" s="1"/>
  <c r="D11" i="6" l="1"/>
  <c r="E72" i="4"/>
  <c r="I26" i="5"/>
  <c r="I12" i="5"/>
  <c r="G77" i="4"/>
  <c r="G80" i="4" s="1"/>
  <c r="G97" i="4"/>
  <c r="G100" i="4" s="1"/>
  <c r="G105" i="4" s="1"/>
  <c r="G14" i="6" s="1"/>
  <c r="F87" i="4"/>
  <c r="F90" i="4" s="1"/>
  <c r="F95" i="4" s="1"/>
  <c r="F13" i="6" s="1"/>
  <c r="J5" i="4"/>
  <c r="F70" i="4"/>
  <c r="F9" i="6" s="1"/>
  <c r="D115" i="4"/>
  <c r="D15" i="6" s="1"/>
  <c r="E107" i="4"/>
  <c r="H62" i="4"/>
  <c r="H65" i="4" s="1"/>
  <c r="G70" i="4"/>
  <c r="G9" i="6" s="1"/>
  <c r="E81" i="4"/>
  <c r="E135" i="4" s="1"/>
  <c r="D85" i="4"/>
  <c r="D139" i="4" s="1"/>
  <c r="C17" i="7"/>
  <c r="C21" i="7" s="1"/>
  <c r="C16" i="7"/>
  <c r="C18" i="7" s="1"/>
  <c r="C15" i="7"/>
  <c r="B17" i="7"/>
  <c r="A17" i="7"/>
  <c r="B16" i="7"/>
  <c r="A16" i="7"/>
  <c r="B10" i="7"/>
  <c r="A10" i="7"/>
  <c r="B4" i="7"/>
  <c r="A4" i="7"/>
  <c r="E75" i="4" l="1"/>
  <c r="E131" i="4"/>
  <c r="D12" i="6"/>
  <c r="H97" i="4"/>
  <c r="H100" i="4" s="1"/>
  <c r="H105" i="4" s="1"/>
  <c r="H14" i="6" s="1"/>
  <c r="H77" i="4"/>
  <c r="H80" i="4" s="1"/>
  <c r="G87" i="4"/>
  <c r="G90" i="4" s="1"/>
  <c r="G95" i="4" s="1"/>
  <c r="G13" i="6" s="1"/>
  <c r="K5" i="4"/>
  <c r="E110" i="4"/>
  <c r="E134" i="4" s="1"/>
  <c r="H70" i="4"/>
  <c r="H9" i="6" s="1"/>
  <c r="I62" i="4"/>
  <c r="I65" i="4" s="1"/>
  <c r="E84" i="4"/>
  <c r="E138" i="4" s="1"/>
  <c r="I97" i="4" l="1"/>
  <c r="I100" i="4" s="1"/>
  <c r="I105" i="4" s="1"/>
  <c r="I14" i="6" s="1"/>
  <c r="F72" i="4"/>
  <c r="E11" i="6"/>
  <c r="H87" i="4"/>
  <c r="H90" i="4" s="1"/>
  <c r="H95" i="4" s="1"/>
  <c r="H13" i="6" s="1"/>
  <c r="I77" i="4"/>
  <c r="I80" i="4" s="1"/>
  <c r="I70" i="4"/>
  <c r="I9" i="6" s="1"/>
  <c r="J62" i="4"/>
  <c r="J65" i="4" s="1"/>
  <c r="J97" i="4"/>
  <c r="J100" i="4" s="1"/>
  <c r="F81" i="4"/>
  <c r="F135" i="4" s="1"/>
  <c r="E85" i="4"/>
  <c r="E115" i="4"/>
  <c r="E15" i="6" s="1"/>
  <c r="F107" i="4"/>
  <c r="K68" i="6"/>
  <c r="H68" i="6"/>
  <c r="G68" i="6"/>
  <c r="E68" i="6"/>
  <c r="D68" i="6"/>
  <c r="C68" i="6"/>
  <c r="J68" i="6"/>
  <c r="I68" i="6"/>
  <c r="F68" i="6"/>
  <c r="K64" i="6"/>
  <c r="K62" i="6" s="1"/>
  <c r="J64" i="6"/>
  <c r="I64" i="6"/>
  <c r="I62" i="6" s="1"/>
  <c r="I82" i="6" s="1"/>
  <c r="I84" i="6" s="1"/>
  <c r="J7" i="8" s="1"/>
  <c r="H64" i="6"/>
  <c r="G64" i="6"/>
  <c r="G62" i="6" s="1"/>
  <c r="F64" i="6"/>
  <c r="F62" i="6" s="1"/>
  <c r="F82" i="6" s="1"/>
  <c r="F84" i="6" s="1"/>
  <c r="G7" i="8" s="1"/>
  <c r="E64" i="6"/>
  <c r="E62" i="6" s="1"/>
  <c r="E82" i="6" s="1"/>
  <c r="E84" i="6" s="1"/>
  <c r="F7" i="8" s="1"/>
  <c r="D64" i="6"/>
  <c r="C64" i="6"/>
  <c r="C62" i="6" s="1"/>
  <c r="J62" i="6"/>
  <c r="J82" i="6" s="1"/>
  <c r="J84" i="6" s="1"/>
  <c r="K7" i="8" s="1"/>
  <c r="H62" i="6"/>
  <c r="D62" i="6"/>
  <c r="K53" i="6"/>
  <c r="J53" i="6"/>
  <c r="J49" i="6" s="1"/>
  <c r="I53" i="6"/>
  <c r="H53" i="6"/>
  <c r="G53" i="6"/>
  <c r="F53" i="6"/>
  <c r="F49" i="6" s="1"/>
  <c r="E53" i="6"/>
  <c r="D53" i="6"/>
  <c r="C53" i="6"/>
  <c r="K50" i="6"/>
  <c r="J50" i="6"/>
  <c r="I50" i="6"/>
  <c r="H50" i="6"/>
  <c r="H49" i="6" s="1"/>
  <c r="G50" i="6"/>
  <c r="F50" i="6"/>
  <c r="E50" i="6"/>
  <c r="E49" i="6" s="1"/>
  <c r="D50" i="6"/>
  <c r="D49" i="6" s="1"/>
  <c r="C50" i="6"/>
  <c r="I49" i="6"/>
  <c r="K44" i="6"/>
  <c r="K42" i="6" s="1"/>
  <c r="J44" i="6"/>
  <c r="J42" i="6" s="1"/>
  <c r="I44" i="6"/>
  <c r="H44" i="6"/>
  <c r="G44" i="6"/>
  <c r="F44" i="6"/>
  <c r="F42" i="6" s="1"/>
  <c r="E44" i="6"/>
  <c r="E42" i="6" s="1"/>
  <c r="D44" i="6"/>
  <c r="D42" i="6" s="1"/>
  <c r="C44" i="6"/>
  <c r="C42" i="6" s="1"/>
  <c r="I42" i="6"/>
  <c r="H42" i="6"/>
  <c r="G42" i="6"/>
  <c r="K29" i="6"/>
  <c r="J29" i="6"/>
  <c r="I29" i="6"/>
  <c r="H29" i="6"/>
  <c r="G29" i="6"/>
  <c r="F29" i="6"/>
  <c r="E29" i="6"/>
  <c r="D29" i="6"/>
  <c r="C29" i="6"/>
  <c r="K26" i="6"/>
  <c r="J26" i="6"/>
  <c r="I26" i="6"/>
  <c r="H26" i="6"/>
  <c r="G26" i="6"/>
  <c r="F26" i="6"/>
  <c r="E26" i="6"/>
  <c r="D26" i="6"/>
  <c r="C26" i="6"/>
  <c r="K22" i="6"/>
  <c r="J22" i="6"/>
  <c r="I22" i="6"/>
  <c r="H22" i="6"/>
  <c r="G22" i="6"/>
  <c r="F22" i="6"/>
  <c r="E22" i="6"/>
  <c r="D22" i="6"/>
  <c r="C22" i="6"/>
  <c r="K18" i="6"/>
  <c r="J18" i="6"/>
  <c r="I18" i="6"/>
  <c r="H18" i="6"/>
  <c r="G18" i="6"/>
  <c r="F18" i="6"/>
  <c r="E18" i="6"/>
  <c r="D18" i="6"/>
  <c r="C18" i="6"/>
  <c r="D10" i="6"/>
  <c r="D10" i="7" s="1"/>
  <c r="C10" i="6"/>
  <c r="C49" i="6" l="1"/>
  <c r="K49" i="6"/>
  <c r="G49" i="6"/>
  <c r="E139" i="4"/>
  <c r="I87" i="4"/>
  <c r="I90" i="4" s="1"/>
  <c r="I95" i="4" s="1"/>
  <c r="I13" i="6" s="1"/>
  <c r="C10" i="7"/>
  <c r="C8" i="6"/>
  <c r="F131" i="4"/>
  <c r="F75" i="4"/>
  <c r="G72" i="4" s="1"/>
  <c r="G75" i="4" s="1"/>
  <c r="D82" i="6"/>
  <c r="D84" i="6" s="1"/>
  <c r="E7" i="8" s="1"/>
  <c r="E17" i="7" s="1"/>
  <c r="E21" i="7" s="1"/>
  <c r="K82" i="6"/>
  <c r="K84" i="6" s="1"/>
  <c r="L7" i="8" s="1"/>
  <c r="C82" i="6"/>
  <c r="C84" i="6" s="1"/>
  <c r="D7" i="8" s="1"/>
  <c r="D17" i="7" s="1"/>
  <c r="D21" i="7" s="1"/>
  <c r="G82" i="6"/>
  <c r="G84" i="6" s="1"/>
  <c r="H7" i="8" s="1"/>
  <c r="H17" i="7" s="1"/>
  <c r="H21" i="7" s="1"/>
  <c r="H82" i="6"/>
  <c r="H84" i="6" s="1"/>
  <c r="J40" i="6"/>
  <c r="F40" i="6"/>
  <c r="G17" i="7"/>
  <c r="G21" i="7" s="1"/>
  <c r="E40" i="6"/>
  <c r="F17" i="7"/>
  <c r="F21" i="7" s="1"/>
  <c r="I40" i="6"/>
  <c r="J17" i="7"/>
  <c r="J21" i="7" s="1"/>
  <c r="J77" i="4"/>
  <c r="J80" i="4" s="1"/>
  <c r="E12" i="6"/>
  <c r="E10" i="6" s="1"/>
  <c r="E10" i="7" s="1"/>
  <c r="F84" i="4"/>
  <c r="F138" i="4" s="1"/>
  <c r="F110" i="4"/>
  <c r="F134" i="4" s="1"/>
  <c r="J87" i="4"/>
  <c r="J90" i="4" s="1"/>
  <c r="K62" i="4"/>
  <c r="K65" i="4" s="1"/>
  <c r="K70" i="4" s="1"/>
  <c r="K9" i="6" s="1"/>
  <c r="J70" i="4"/>
  <c r="J9" i="6" s="1"/>
  <c r="J105" i="4"/>
  <c r="J14" i="6" s="1"/>
  <c r="K97" i="4"/>
  <c r="K100" i="4" s="1"/>
  <c r="K105" i="4" s="1"/>
  <c r="K14" i="6" s="1"/>
  <c r="C21" i="6"/>
  <c r="G21" i="6"/>
  <c r="F21" i="6"/>
  <c r="J21" i="6"/>
  <c r="D8" i="6"/>
  <c r="C7" i="6"/>
  <c r="D6" i="8" s="1"/>
  <c r="D16" i="7" s="1"/>
  <c r="D18" i="7" s="1"/>
  <c r="E21" i="6"/>
  <c r="I21" i="6"/>
  <c r="D21" i="6"/>
  <c r="H21" i="6"/>
  <c r="K21" i="6"/>
  <c r="C40" i="6" l="1"/>
  <c r="C39" i="6" s="1"/>
  <c r="C35" i="6" s="1"/>
  <c r="C34" i="6" s="1"/>
  <c r="C4" i="7" s="1"/>
  <c r="F11" i="6"/>
  <c r="K40" i="6"/>
  <c r="G40" i="6"/>
  <c r="D40" i="6"/>
  <c r="H40" i="6"/>
  <c r="I7" i="8"/>
  <c r="I17" i="7" s="1"/>
  <c r="I21" i="7" s="1"/>
  <c r="E8" i="6"/>
  <c r="E7" i="6" s="1"/>
  <c r="F6" i="8" s="1"/>
  <c r="F16" i="7" s="1"/>
  <c r="F18" i="7" s="1"/>
  <c r="K77" i="4"/>
  <c r="K80" i="4" s="1"/>
  <c r="G11" i="6"/>
  <c r="D41" i="6"/>
  <c r="J95" i="4"/>
  <c r="J13" i="6" s="1"/>
  <c r="K87" i="4"/>
  <c r="K90" i="4" s="1"/>
  <c r="K95" i="4" s="1"/>
  <c r="K13" i="6" s="1"/>
  <c r="H72" i="4"/>
  <c r="F115" i="4"/>
  <c r="F15" i="6" s="1"/>
  <c r="G107" i="4"/>
  <c r="G131" i="4" s="1"/>
  <c r="G81" i="4"/>
  <c r="G135" i="4" s="1"/>
  <c r="F85" i="4"/>
  <c r="D7" i="6"/>
  <c r="E6" i="8" s="1"/>
  <c r="E16" i="7" s="1"/>
  <c r="E18" i="7" s="1"/>
  <c r="D39" i="6" l="1"/>
  <c r="D35" i="6" s="1"/>
  <c r="D34" i="6" s="1"/>
  <c r="D4" i="7" s="1"/>
  <c r="F139" i="4"/>
  <c r="F12" i="6"/>
  <c r="F10" i="6" s="1"/>
  <c r="F10" i="7" s="1"/>
  <c r="G84" i="4"/>
  <c r="G138" i="4" s="1"/>
  <c r="G110" i="4"/>
  <c r="G134" i="4" s="1"/>
  <c r="H75" i="4"/>
  <c r="A18" i="7"/>
  <c r="B18" i="7"/>
  <c r="A21" i="7"/>
  <c r="B21" i="7"/>
  <c r="F8" i="6" l="1"/>
  <c r="F7" i="6" s="1"/>
  <c r="G6" i="8" s="1"/>
  <c r="G16" i="7" s="1"/>
  <c r="G18" i="7" s="1"/>
  <c r="H11" i="6"/>
  <c r="G115" i="4"/>
  <c r="G15" i="6" s="1"/>
  <c r="H107" i="4"/>
  <c r="H131" i="4" s="1"/>
  <c r="H81" i="4"/>
  <c r="H135" i="4" s="1"/>
  <c r="G85" i="4"/>
  <c r="I72" i="4"/>
  <c r="E5" i="11"/>
  <c r="F5" i="11"/>
  <c r="D5" i="11"/>
  <c r="C3" i="11"/>
  <c r="G139" i="4" l="1"/>
  <c r="G12" i="6"/>
  <c r="G10" i="6" s="1"/>
  <c r="I75" i="4"/>
  <c r="H110" i="4"/>
  <c r="H134" i="4" s="1"/>
  <c r="H84" i="4"/>
  <c r="H138" i="4" s="1"/>
  <c r="B3" i="7"/>
  <c r="A3" i="7"/>
  <c r="I11" i="6" l="1"/>
  <c r="G10" i="7"/>
  <c r="G8" i="6"/>
  <c r="G7" i="6" s="1"/>
  <c r="H6" i="8" s="1"/>
  <c r="H16" i="7" s="1"/>
  <c r="H18" i="7" s="1"/>
  <c r="H115" i="4"/>
  <c r="H15" i="6" s="1"/>
  <c r="I107" i="4"/>
  <c r="I131" i="4" s="1"/>
  <c r="J72" i="4"/>
  <c r="I81" i="4"/>
  <c r="I135" i="4" s="1"/>
  <c r="H85" i="4"/>
  <c r="H139" i="4" s="1"/>
  <c r="G5" i="11"/>
  <c r="H12" i="6" l="1"/>
  <c r="H10" i="6" s="1"/>
  <c r="I84" i="4"/>
  <c r="I138" i="4" s="1"/>
  <c r="I110" i="4"/>
  <c r="I134" i="4" s="1"/>
  <c r="J75" i="4"/>
  <c r="H5" i="11"/>
  <c r="I5" i="11"/>
  <c r="J11" i="6" l="1"/>
  <c r="H10" i="7"/>
  <c r="H8" i="6"/>
  <c r="H7" i="6" s="1"/>
  <c r="I6" i="8" s="1"/>
  <c r="I16" i="7" s="1"/>
  <c r="I18" i="7" s="1"/>
  <c r="I115" i="4"/>
  <c r="I15" i="6" s="1"/>
  <c r="J107" i="4"/>
  <c r="J131" i="4" s="1"/>
  <c r="K72" i="4"/>
  <c r="J81" i="4"/>
  <c r="J135" i="4" s="1"/>
  <c r="I85" i="4"/>
  <c r="I139" i="4" s="1"/>
  <c r="I12" i="6" l="1"/>
  <c r="I10" i="6" s="1"/>
  <c r="J110" i="4"/>
  <c r="J134" i="4" s="1"/>
  <c r="J84" i="4"/>
  <c r="J138" i="4" s="1"/>
  <c r="K75" i="4"/>
  <c r="F5" i="8"/>
  <c r="F15" i="7" s="1"/>
  <c r="G5" i="8"/>
  <c r="G15" i="7" s="1"/>
  <c r="H5" i="8"/>
  <c r="H15" i="7" s="1"/>
  <c r="I5" i="8"/>
  <c r="I15" i="7" s="1"/>
  <c r="J5" i="8"/>
  <c r="J15" i="7" s="1"/>
  <c r="K5" i="8"/>
  <c r="L5" i="8"/>
  <c r="E5" i="8"/>
  <c r="E15" i="7" s="1"/>
  <c r="E5" i="6"/>
  <c r="E41" i="6" s="1"/>
  <c r="E39" i="6" s="1"/>
  <c r="E35" i="6" s="1"/>
  <c r="E34" i="6" s="1"/>
  <c r="E4" i="7" s="1"/>
  <c r="F5" i="6"/>
  <c r="G5" i="6"/>
  <c r="H5" i="6"/>
  <c r="I5" i="6"/>
  <c r="J5" i="6"/>
  <c r="K5" i="6"/>
  <c r="D5" i="6"/>
  <c r="D3" i="8"/>
  <c r="D15" i="7" s="1"/>
  <c r="C3" i="6"/>
  <c r="K11" i="6" l="1"/>
  <c r="I10" i="7"/>
  <c r="I8" i="6"/>
  <c r="I7" i="6" s="1"/>
  <c r="J6" i="8" s="1"/>
  <c r="J16" i="7" s="1"/>
  <c r="J18" i="7" s="1"/>
  <c r="F41" i="6"/>
  <c r="F39" i="6" s="1"/>
  <c r="G41" i="6" s="1"/>
  <c r="K81" i="4"/>
  <c r="K135" i="4" s="1"/>
  <c r="J85" i="4"/>
  <c r="K107" i="4"/>
  <c r="K131" i="4" s="1"/>
  <c r="J115" i="4"/>
  <c r="J15" i="6" s="1"/>
  <c r="C9" i="7"/>
  <c r="C2" i="7"/>
  <c r="F9" i="7"/>
  <c r="F2" i="7"/>
  <c r="E9" i="7"/>
  <c r="E2" i="7"/>
  <c r="D9" i="7"/>
  <c r="D2" i="7"/>
  <c r="G2" i="7"/>
  <c r="G9" i="7"/>
  <c r="H2" i="7"/>
  <c r="H9" i="7"/>
  <c r="I9" i="7"/>
  <c r="I2" i="7"/>
  <c r="J139" i="4" l="1"/>
  <c r="J12" i="6"/>
  <c r="J10" i="6" s="1"/>
  <c r="G39" i="6"/>
  <c r="F35" i="6"/>
  <c r="F34" i="6" s="1"/>
  <c r="F4" i="7" s="1"/>
  <c r="K110" i="4"/>
  <c r="K134" i="4" s="1"/>
  <c r="K84" i="4"/>
  <c r="K138" i="4" s="1"/>
  <c r="D11" i="7"/>
  <c r="G11" i="7"/>
  <c r="H11" i="7"/>
  <c r="I11" i="7"/>
  <c r="C11" i="7"/>
  <c r="J8" i="6" l="1"/>
  <c r="J7" i="6" s="1"/>
  <c r="K6" i="8" s="1"/>
  <c r="H41" i="6"/>
  <c r="H39" i="6" s="1"/>
  <c r="G35" i="6"/>
  <c r="G34" i="6" s="1"/>
  <c r="G4" i="7" s="1"/>
  <c r="K115" i="4"/>
  <c r="K15" i="6" s="1"/>
  <c r="K85" i="4"/>
  <c r="E11" i="7"/>
  <c r="F11" i="7"/>
  <c r="K139" i="4" l="1"/>
  <c r="K12" i="6"/>
  <c r="K10" i="6" s="1"/>
  <c r="H35" i="6"/>
  <c r="H34" i="6" s="1"/>
  <c r="H4" i="7" s="1"/>
  <c r="I41" i="6"/>
  <c r="I39" i="6" s="1"/>
  <c r="C3" i="7"/>
  <c r="C5" i="7" s="1"/>
  <c r="K8" i="6" l="1"/>
  <c r="K7" i="6" s="1"/>
  <c r="L6" i="8" s="1"/>
  <c r="I35" i="6"/>
  <c r="I34" i="6" s="1"/>
  <c r="I4" i="7" s="1"/>
  <c r="J41" i="6"/>
  <c r="J39" i="6" s="1"/>
  <c r="D3" i="7"/>
  <c r="D5" i="7" s="1"/>
  <c r="E3" i="7"/>
  <c r="E5" i="7" s="1"/>
  <c r="J35" i="6" l="1"/>
  <c r="J34" i="6" s="1"/>
  <c r="K41" i="6"/>
  <c r="K39" i="6" s="1"/>
  <c r="K35" i="6" s="1"/>
  <c r="K34" i="6" s="1"/>
  <c r="F3" i="7"/>
  <c r="F5" i="7" s="1"/>
  <c r="G3" i="7" l="1"/>
  <c r="G5" i="7" s="1"/>
  <c r="H3" i="7" l="1"/>
  <c r="H5" i="7" s="1"/>
  <c r="I3" i="7" l="1"/>
  <c r="I5" i="7" s="1"/>
</calcChain>
</file>

<file path=xl/comments1.xml><?xml version="1.0" encoding="utf-8"?>
<comments xmlns="http://schemas.openxmlformats.org/spreadsheetml/2006/main">
  <authors>
    <author>vvg</author>
  </authors>
  <commentList>
    <comment ref="A1" authorId="0" shapeId="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18"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4"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0"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6"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5" authorId="0" shapeId="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6" authorId="0" shapeId="0">
      <text>
        <r>
          <rPr>
            <b/>
            <sz val="9"/>
            <color indexed="81"/>
            <rFont val="Tahoma"/>
            <family val="2"/>
            <charset val="186"/>
          </rPr>
          <t>vvg:</t>
        </r>
        <r>
          <rPr>
            <sz val="9"/>
            <color indexed="81"/>
            <rFont val="Tahoma"/>
            <family val="2"/>
            <charset val="186"/>
          </rPr>
          <t xml:space="preserve">
Taikoma tik socialinio verslo vietos projektams</t>
        </r>
      </text>
    </comment>
    <comment ref="B47" authorId="0" shapeId="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text>
        <r>
          <rPr>
            <b/>
            <sz val="9"/>
            <color indexed="81"/>
            <rFont val="Tahoma"/>
            <family val="2"/>
            <charset val="186"/>
          </rPr>
          <t>vvg:</t>
        </r>
        <r>
          <rPr>
            <sz val="9"/>
            <color indexed="81"/>
            <rFont val="Tahoma"/>
            <family val="2"/>
            <charset val="186"/>
          </rPr>
          <t xml:space="preserve">
Užpildyti, jei pasirenkama „Kita:“</t>
        </r>
      </text>
    </comment>
    <comment ref="C55" authorId="0" shapeId="0">
      <text>
        <r>
          <rPr>
            <b/>
            <sz val="9"/>
            <color indexed="81"/>
            <rFont val="Tahoma"/>
            <family val="2"/>
            <charset val="186"/>
          </rPr>
          <t>vvg:</t>
        </r>
        <r>
          <rPr>
            <sz val="9"/>
            <color indexed="81"/>
            <rFont val="Tahoma"/>
            <family val="2"/>
            <charset val="186"/>
          </rPr>
          <t xml:space="preserve">
Užpildyti, jei pasirenkama „Kita:“</t>
        </r>
      </text>
    </comment>
    <comment ref="B56" authorId="0" shapeId="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7" authorId="0" shapeId="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t>
        </r>
      </text>
    </comment>
  </commentList>
</comments>
</file>

<file path=xl/comments2.xml><?xml version="1.0" encoding="utf-8"?>
<comments xmlns="http://schemas.openxmlformats.org/spreadsheetml/2006/main">
  <authors>
    <author>vvg</author>
  </authors>
  <commentList>
    <comment ref="C4" authorId="0" shapeId="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4" authorId="0" shapeId="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5" authorId="0" shapeId="0">
      <text>
        <r>
          <rPr>
            <b/>
            <sz val="9"/>
            <color indexed="81"/>
            <rFont val="Tahoma"/>
            <family val="2"/>
            <charset val="186"/>
          </rPr>
          <t>vvg:</t>
        </r>
        <r>
          <rPr>
            <sz val="9"/>
            <color indexed="81"/>
            <rFont val="Tahoma"/>
            <family val="2"/>
            <charset val="186"/>
          </rPr>
          <t xml:space="preserve">
Nurodomi pareigybių pavadinimai.</t>
        </r>
      </text>
    </comment>
    <comment ref="D5" authorId="0" shapeId="0">
      <text>
        <r>
          <rPr>
            <b/>
            <sz val="9"/>
            <color indexed="81"/>
            <rFont val="Tahoma"/>
            <family val="2"/>
            <charset val="186"/>
          </rPr>
          <t>vvg:</t>
        </r>
        <r>
          <rPr>
            <sz val="9"/>
            <color indexed="81"/>
            <rFont val="Tahoma"/>
            <family val="2"/>
            <charset val="186"/>
          </rPr>
          <t xml:space="preserve">
Nurodomi pareigybių pavadinimai.</t>
        </r>
      </text>
    </comment>
    <comment ref="C6" authorId="0" shapeId="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6" authorId="0" shapeId="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7" authorId="0" shapeId="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7" authorId="0" shapeId="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8" authorId="0" shapeId="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8" authorId="0" shapeId="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9" authorId="0" shapeId="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9" authorId="0" shapeId="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0" authorId="0" shapeId="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0" authorId="0" shapeId="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1" authorId="0" shapeId="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1" authorId="0" shapeId="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2" authorId="0" shapeId="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2" authorId="0" shapeId="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4" authorId="0" shapeId="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4"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 ref="C15" authorId="0" shapeId="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5"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authors>
    <author>vvg</author>
  </authors>
  <commentList>
    <comment ref="C3" authorId="0" shapeId="0">
      <text>
        <r>
          <rPr>
            <b/>
            <sz val="9"/>
            <color indexed="81"/>
            <rFont val="Tahoma"/>
            <family val="2"/>
            <charset val="186"/>
          </rPr>
          <t>vvg:</t>
        </r>
        <r>
          <rPr>
            <sz val="9"/>
            <color indexed="81"/>
            <rFont val="Tahoma"/>
            <family val="2"/>
            <charset val="186"/>
          </rPr>
          <t xml:space="preserve">
(pildoma verslo plėtros atveju)</t>
        </r>
      </text>
    </comment>
    <comment ref="B8" authorId="0" shapeId="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0" authorId="0" shapeId="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authors>
    <author>vvg</author>
  </authors>
  <commentList>
    <comment ref="C10" authorId="0" shapeId="0">
      <text>
        <r>
          <rPr>
            <b/>
            <sz val="9"/>
            <color indexed="81"/>
            <rFont val="Tahoma"/>
            <family val="2"/>
            <charset val="186"/>
          </rPr>
          <t>vvg:</t>
        </r>
        <r>
          <rPr>
            <sz val="9"/>
            <color indexed="81"/>
            <rFont val="Tahoma"/>
            <family val="2"/>
            <charset val="186"/>
          </rPr>
          <t xml:space="preserve">
(pildoma verslo plėtros atveju)</t>
        </r>
      </text>
    </comment>
    <comment ref="B20" authorId="0" shapeId="0">
      <text>
        <r>
          <rPr>
            <b/>
            <sz val="9"/>
            <color indexed="81"/>
            <rFont val="Tahoma"/>
            <family val="2"/>
            <charset val="186"/>
          </rPr>
          <t>vvg:</t>
        </r>
        <r>
          <rPr>
            <sz val="9"/>
            <color indexed="81"/>
            <rFont val="Tahoma"/>
            <family val="2"/>
            <charset val="186"/>
          </rPr>
          <t xml:space="preserve">
(5.2.1+5.2.2+5.2.3–5.2.4–5.2.5)</t>
        </r>
      </text>
    </comment>
    <comment ref="C24" authorId="0" shapeId="0">
      <text>
        <r>
          <rPr>
            <b/>
            <sz val="9"/>
            <color indexed="81"/>
            <rFont val="Tahoma"/>
            <family val="2"/>
            <charset val="186"/>
          </rPr>
          <t>vvg:</t>
        </r>
        <r>
          <rPr>
            <sz val="9"/>
            <color indexed="81"/>
            <rFont val="Tahoma"/>
            <family val="2"/>
            <charset val="186"/>
          </rPr>
          <t xml:space="preserve">
(pildoma verslo plėtros atveju)</t>
        </r>
      </text>
    </comment>
    <comment ref="B30" authorId="0" shapeId="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comments7.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Šioje lentelėje pateikiama informacija apie pagrindinius rodiklius, kurie yra nurodyti Socialinio poveikio matavimo skaičiuoklėje ir kurie yra pasirenkami vykdant konkretų socialinį verslą. Šių rodiklių pasiekimai yra kontroliuojami visą projekto įgyvendinimo ir kontrolės laikotarpį. 
II lentelės stulpelyje rodikliui suteikiamas pavadinimas pagal Socialinio poveikio matavimo skaičiuoklę individualiai, pagal numatomo vykdyti socialinio verslo misiją, tikslinę grupę, veiklos sritį. 
III lentelės stulpelyje nurodoma rodiklio skaitinė reikšmė, gaunama užpildžius Socialinio poveikio matavimo skaičiuoklės rodiklius.
IV lentelės stulpelyje pateikiama informacija apie papildomus socialinio poveikio rodiklius, kurie pasirenkami Socialinio poveikio matavimo skaičiuoklėje, aiškiai nurodant papildomų socialinio poveikio rodiklių matavimo tvarką. Papildomų rodiklių matavimo (apskaičiavimo) pavyzdžiai yra pateikiami Socialinio poveikio matavimo skaičiuoklėje prie kiekvieno papildomo rodiklio.
</t>
        </r>
      </text>
    </comment>
    <comment ref="A9" authorId="0" shapeId="0">
      <text>
        <r>
          <rPr>
            <b/>
            <sz val="9"/>
            <color indexed="81"/>
            <rFont val="Tahoma"/>
            <family val="2"/>
            <charset val="186"/>
          </rPr>
          <t>vvg:</t>
        </r>
        <r>
          <rPr>
            <sz val="9"/>
            <color indexed="81"/>
            <rFont val="Tahoma"/>
            <family val="2"/>
            <charset val="186"/>
          </rPr>
          <t xml:space="preserve">
Aprašomi galimi kokybiniai vykdomo socialinio verslo efektai, kurių nėra galimybių išmatuoti skaitinėmis reikšmėmis pagal Socialinio poveikio matavimo skaičiuoklę, bet jie sustiprina siekiamą socialinį poveikį, pvz., pagal socialinio darbuotojo ataskaitas nustatyta, kad pagerėjo santykiai tarp šeimos narių, namų aplinka tapo švaresnė ir pan., pvz.: papildomo rodiklio pavadinimas – pagerėję santykiai tarp šeimos narių; pradinės situacijos (status quo) apibūdinimas – 5 šeimose, kurios yra socialinio verslo tikslinė grupė dėl skurdo ir socialinių įgūdžių stokos, yra smurto artimoje aplinkoje atvejų, socialinis darbuotojas ataskaitose informavo apie vaikų nepriežiūrą, maisto trūkumą, nešvarą; papildomo rodiklio matavimo būdas – 4 kartus per metus įvertinti socialinio darbuotojo ataskaitas apie situaciją šeimose ir nustatyti, ar po socialinio verslo intervencijos buvo užfiksuota smurto artimoje aplinkoje atvejų, ar sąlygos gyventi vaikams yra geresnės ir švaresnės, ar pakanka maisto ir pan.</t>
        </r>
      </text>
    </comment>
  </commentList>
</comments>
</file>

<file path=xl/comments8.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Pildoma tik vykdant socialinį verslą pagal Socialinio poveikio matavimo skaičiuoklėje pasirinktą (-us) pagrindinį (-ius) rodiklį (-ius)</t>
        </r>
      </text>
    </comment>
  </commentList>
</comments>
</file>

<file path=xl/sharedStrings.xml><?xml version="1.0" encoding="utf-8"?>
<sst xmlns="http://schemas.openxmlformats.org/spreadsheetml/2006/main" count="1018" uniqueCount="623">
  <si>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</si>
  <si>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</si>
  <si>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</si>
  <si>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</si>
  <si>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</si>
  <si>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</si>
  <si>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</si>
  <si>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</si>
  <si>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</si>
  <si>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</si>
  <si>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</si>
  <si>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</si>
  <si>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</si>
  <si>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</si>
  <si>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</si>
  <si>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</si>
  <si>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</si>
  <si>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</si>
  <si>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1.1.6.</t>
  </si>
  <si>
    <t>1.2.</t>
  </si>
  <si>
    <t>Bendra informacija apie verslo idėją</t>
  </si>
  <si>
    <t>1.2.1.</t>
  </si>
  <si>
    <t xml:space="preserve">Verslo idėjos aprašymas </t>
  </si>
  <si>
    <t>1.2.1.1.</t>
  </si>
  <si>
    <t>Planuojamos ekonominės veiklos apibūdinimas</t>
  </si>
  <si>
    <t>1.2.1.2.</t>
  </si>
  <si>
    <t>Planuojamos socialinės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</si>
  <si>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</si>
  <si>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</si>
  <si>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</si>
  <si>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</si>
  <si>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</si>
  <si>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</si>
  <si>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</si>
  <si>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</si>
  <si>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</si>
  <si>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</si>
  <si>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</si>
  <si>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</si>
  <si>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</si>
  <si>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</si>
  <si>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</si>
  <si>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</si>
  <si>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</si>
  <si>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</si>
  <si>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</si>
  <si>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</si>
  <si>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</si>
  <si>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</si>
  <si>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</si>
  <si>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</si>
  <si>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</si>
  <si>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</si>
  <si>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</si>
  <si>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</si>
  <si>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</si>
  <si>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</si>
  <si>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</si>
  <si>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</si>
  <si>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</si>
  <si>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</si>
  <si>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</si>
  <si>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</si>
  <si>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</si>
  <si>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2.1.5.</t>
  </si>
  <si>
    <t>Kitais pagrindais valdomas nekilnojamasis turtas, tiesiogiai susijęs su verslo vykdymu</t>
  </si>
  <si>
    <t>2.1.6.</t>
  </si>
  <si>
    <t>Įrenginiai, mechanizmai, reikalingi verslui vykdyti</t>
  </si>
  <si>
    <t>2.1.7.</t>
  </si>
  <si>
    <t>Susisiekimo ir privažiavimo galimybės prie verslo vykdymo vietos</t>
  </si>
  <si>
    <t>2.1.8.</t>
  </si>
  <si>
    <t>Tiekėjai, tiekiantys prekių gamybai ir (arba) paslaugų teikimui reikalingas žaliavas</t>
  </si>
  <si>
    <t>2.1.9.</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</si>
  <si>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</si>
  <si>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</si>
  <si>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</si>
  <si>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</si>
  <si>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</si>
  <si>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</si>
  <si>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</si>
  <si>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</si>
  <si>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</si>
  <si>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</si>
  <si>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</si>
  <si>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</si>
  <si>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</si>
  <si>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</si>
  <si>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</si>
  <si>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</si>
  <si>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</si>
  <si>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</si>
  <si>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</si>
  <si>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</si>
  <si>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</si>
  <si>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</si>
  <si>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</si>
  <si>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</si>
  <si>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</si>
  <si>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</si>
  <si>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</si>
  <si>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</si>
  <si>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</si>
  <si>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</si>
  <si>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</si>
  <si>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</si>
  <si>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</si>
  <si>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</si>
  <si>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</si>
  <si>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</si>
  <si>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</si>
  <si>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</si>
  <si>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</si>
  <si>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</si>
  <si>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</si>
  <si>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</si>
  <si>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</si>
  <si>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</si>
  <si>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</si>
  <si>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</si>
  <si>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</si>
  <si>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</si>
  <si>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</si>
  <si>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</si>
  <si>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</si>
  <si>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</si>
  <si>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</si>
  <si>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</si>
  <si>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</si>
  <si>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</si>
  <si>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</si>
  <si>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</si>
  <si>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</si>
  <si>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</si>
  <si>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</si>
  <si>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</si>
  <si>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</si>
  <si>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</si>
  <si>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</si>
  <si>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</si>
  <si>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</si>
  <si>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</si>
  <si>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 xml:space="preserve">Grąžinimo terminas </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</si>
  <si>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</si>
  <si>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</si>
  <si>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</si>
  <si>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</si>
  <si>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</si>
  <si>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</si>
  <si>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</si>
  <si>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</si>
  <si>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</si>
  <si>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</si>
  <si>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</si>
  <si>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</si>
  <si>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</si>
  <si>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</si>
  <si>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</si>
  <si>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</si>
  <si>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</si>
  <si>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</si>
  <si>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</si>
  <si>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</si>
  <si>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</si>
  <si>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</si>
  <si>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</si>
  <si>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</si>
  <si>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</si>
  <si>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</si>
  <si>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</si>
  <si>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</si>
  <si>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</si>
  <si>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</si>
  <si>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</si>
  <si>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</si>
  <si>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</si>
  <si>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</si>
  <si>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</si>
  <si>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</si>
  <si>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</si>
  <si>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</si>
  <si>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</si>
  <si>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MATERIALUSIS TURTAS</t>
  </si>
  <si>
    <t>2.3.</t>
  </si>
  <si>
    <t>Mašinos ir įranga</t>
  </si>
  <si>
    <t>2.4.</t>
  </si>
  <si>
    <t>2.5.</t>
  </si>
  <si>
    <t>Kita įrenginiai, prietaisai ir įrankiai</t>
  </si>
  <si>
    <t>2.6.</t>
  </si>
  <si>
    <t>2.7.</t>
  </si>
  <si>
    <t>FINANSINIS TURTAS</t>
  </si>
  <si>
    <t>B.</t>
  </si>
  <si>
    <t>TRUMPALAIKIS TURTAS</t>
  </si>
  <si>
    <t>ATSARGOS</t>
  </si>
  <si>
    <t>PER VIENUS METUS GAUTINOS SUMOS</t>
  </si>
  <si>
    <t>Kitos gautinos sumos</t>
  </si>
  <si>
    <t>PINIGAI IR PINIGŲ EKVIVALENTAI</t>
  </si>
  <si>
    <t>NUOSAVAS KAPITALAS IR ĮSIPAREIGOJIMAI</t>
  </si>
  <si>
    <t>NUOSAVAS KAPITALAS</t>
  </si>
  <si>
    <t xml:space="preserve">1. </t>
  </si>
  <si>
    <t>KAPITALAS</t>
  </si>
  <si>
    <t>NEPASKIRSTYTASIS PELNAS (NUOSTOLIAI)</t>
  </si>
  <si>
    <t>Ataskaitinių metų pelnas (nuostoliai)</t>
  </si>
  <si>
    <t>Ankstesnių metų pelnas (nuostoliai)</t>
  </si>
  <si>
    <t>E.</t>
  </si>
  <si>
    <t>Skolos tiekėjams</t>
  </si>
  <si>
    <t>Su darbo santykiais susiję įsipareigojimai</t>
  </si>
  <si>
    <t>Pardavimo sąnaudos</t>
  </si>
  <si>
    <t>7.</t>
  </si>
  <si>
    <t>8.</t>
  </si>
  <si>
    <t>9.</t>
  </si>
  <si>
    <t>PAREIŠKĖJO EKONOMINIO GYVYBINGUMO RODIKLIAI</t>
  </si>
  <si>
    <t>7.1.</t>
  </si>
  <si>
    <t>7.2.</t>
  </si>
  <si>
    <t>Skolos rodiklis</t>
  </si>
  <si>
    <t>Grynasis pelningumas</t>
  </si>
  <si>
    <t>Paskolų likutis laikotarpio pabaigoje</t>
  </si>
  <si>
    <t xml:space="preserve">Nesumokėtos išperkamosios nuomos dalis laikotarpio pabaigoje </t>
  </si>
  <si>
    <t>1.1.5.1</t>
  </si>
  <si>
    <t>Ne žemės ūkio verslas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</si>
  <si>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</si>
  <si>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</si>
  <si>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</si>
  <si>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</si>
  <si>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</si>
  <si>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</si>
  <si>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</si>
  <si>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</si>
  <si>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</si>
  <si>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</si>
  <si>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</si>
  <si>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</si>
  <si>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</si>
  <si>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</si>
  <si>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</si>
  <si>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</si>
  <si>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</si>
  <si>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</si>
  <si>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</si>
  <si>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</si>
  <si>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</si>
  <si>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</si>
  <si>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</si>
  <si>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</si>
  <si>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</si>
  <si>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</si>
  <si>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</si>
  <si>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</si>
  <si>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</si>
  <si>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</si>
  <si>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</si>
  <si>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</si>
  <si>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</si>
  <si>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</si>
  <si>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</si>
  <si>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</si>
  <si>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</si>
  <si>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</si>
  <si>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</si>
  <si>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</si>
  <si>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</si>
  <si>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Pareiškėjas – ūkio subjektas pagal dydį</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</si>
  <si>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</si>
  <si>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</si>
  <si>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</si>
  <si>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</si>
  <si>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</si>
  <si>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</si>
  <si>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</si>
  <si>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</si>
  <si>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</si>
  <si>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</si>
  <si>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</si>
  <si>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</si>
  <si>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</si>
  <si>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</si>
  <si>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</si>
  <si>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</si>
  <si>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</si>
  <si>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</si>
  <si>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</si>
  <si>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</si>
  <si>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</si>
  <si>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</si>
  <si>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</si>
  <si>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</si>
  <si>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</si>
  <si>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</si>
  <si>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</si>
  <si>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</si>
  <si>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</si>
  <si>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</si>
  <si>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</si>
  <si>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</si>
  <si>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</si>
  <si>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</si>
  <si>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</si>
  <si>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</si>
  <si>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</si>
  <si>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</si>
  <si>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</si>
  <si>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</si>
  <si>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</si>
  <si>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</si>
  <si>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</si>
  <si>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</si>
  <si>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</si>
  <si>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</si>
  <si>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</si>
  <si>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</si>
  <si>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</si>
  <si>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</si>
  <si>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</si>
  <si>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</si>
  <si>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</si>
  <si>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</si>
  <si>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</si>
  <si>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</si>
  <si>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</si>
  <si>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</si>
  <si>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</si>
  <si>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</si>
  <si>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</si>
  <si>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</si>
  <si>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</si>
  <si>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</si>
  <si>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</si>
  <si>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Metai</t>
  </si>
  <si>
    <t>Išvada</t>
  </si>
  <si>
    <t>SOCIALINIO VERSLO SOCIALINIO POVEIKIO MATAVIMO RODIKLIŲ APIBŪDINIMAS</t>
  </si>
  <si>
    <t>Pagrindinio rodiklio pavadinimas</t>
  </si>
  <si>
    <t>Pagrindinio rodiklio skaitinė reikšmė (nurodomas mato vnt.)</t>
  </si>
  <si>
    <t>8.1.</t>
  </si>
  <si>
    <t>8.2.</t>
  </si>
  <si>
    <t>8.3.</t>
  </si>
  <si>
    <t>...</t>
  </si>
  <si>
    <t>Galimi papildomi socialinio poveikio rodikliai (kokybiniai efektai)</t>
  </si>
  <si>
    <t>Pradinės situacijos (status quo) apibūdinimas</t>
  </si>
  <si>
    <t>SOCIALINIO VERSLO SOCIALINIO POVEIKIO MATAVIMO RODIKLIAI</t>
  </si>
  <si>
    <t>9.1.</t>
  </si>
  <si>
    <t>9.2.</t>
  </si>
  <si>
    <t>9.3.</t>
  </si>
  <si>
    <t>INFORMACIJA APIE PAREIŠKĖJO TURIMUS FINANSINIUS ĮSIPAREIGOJIMUS, INVESTICIJAS IR FINANSAVIMO ŠALTINIUS</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</si>
  <si>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</si>
  <si>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</si>
  <si>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</si>
  <si>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</si>
  <si>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</si>
  <si>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</si>
  <si>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</si>
  <si>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</si>
  <si>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</si>
  <si>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</si>
  <si>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</si>
  <si>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</si>
  <si>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</si>
  <si>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</si>
  <si>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</si>
  <si>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</si>
  <si>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</si>
  <si>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</si>
  <si>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</si>
  <si>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</si>
  <si>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</si>
  <si>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</si>
  <si>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</si>
  <si>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</si>
  <si>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</si>
  <si>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</si>
  <si>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</si>
  <si>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</si>
  <si>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</si>
  <si>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</si>
  <si>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</si>
  <si>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</si>
  <si>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</si>
  <si>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</si>
  <si>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</si>
  <si>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</si>
  <si>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</si>
  <si>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</si>
  <si>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</si>
  <si>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</si>
  <si>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</si>
  <si>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</si>
  <si>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</si>
  <si>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</si>
  <si>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</si>
  <si>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</si>
  <si>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</si>
  <si>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</si>
  <si>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</si>
  <si>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</si>
  <si>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</si>
  <si>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</si>
  <si>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</si>
  <si>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</si>
  <si>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</si>
  <si>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</si>
  <si>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</si>
  <si>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</si>
  <si>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</si>
  <si>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</si>
  <si>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</si>
  <si>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</si>
  <si>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</si>
  <si>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</si>
  <si>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</si>
  <si>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</si>
  <si>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</si>
  <si>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</si>
  <si>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</si>
  <si>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</si>
  <si>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4.3.3.</t>
  </si>
  <si>
    <t>4.3.3.1</t>
  </si>
  <si>
    <t>4.3.3.2</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</si>
  <si>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</si>
  <si>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</si>
  <si>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</si>
  <si>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</si>
  <si>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</si>
  <si>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</si>
  <si>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</si>
  <si>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</si>
  <si>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</si>
  <si>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</si>
  <si>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</si>
  <si>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</si>
  <si>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</si>
  <si>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</si>
  <si>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</si>
  <si>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</si>
  <si>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</si>
  <si>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</si>
  <si>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</si>
  <si>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</si>
  <si>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</si>
  <si>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4.3.7.</t>
  </si>
  <si>
    <t>Kiti įrengimai, prietaisai ir įrankiai</t>
  </si>
  <si>
    <t>4.3.7.1</t>
  </si>
  <si>
    <t>4.3.7.2</t>
  </si>
  <si>
    <t>4.3.7.3</t>
  </si>
  <si>
    <t>IŠ VISO TURTO</t>
  </si>
  <si>
    <t>LEADER programos vietos projektų verslo plano forma</t>
  </si>
  <si>
    <t>Sukurta Vietos veiklos grupės „Nemunas“</t>
  </si>
  <si>
    <t>Kaišiadorių r. VVG</t>
  </si>
  <si>
    <t>Kauno r. VVG</t>
  </si>
  <si>
    <t>Panevėžio r. VVG</t>
  </si>
  <si>
    <t>Prienų r. VVG</t>
  </si>
  <si>
    <t>VVG „Radviliškio lyderis“</t>
  </si>
  <si>
    <t>Turto pradinė vertė metų pradžioje</t>
  </si>
  <si>
    <t>Turto pradinė vertė metų pabaigoje</t>
  </si>
  <si>
    <t>Nematerialusis turtas</t>
  </si>
  <si>
    <t>Informacija apie verslo plano įgyvendinimą</t>
  </si>
  <si>
    <t>Galutinė paraiškos pateikimo diena</t>
  </si>
  <si>
    <t>Verslo plano įgyvendinimo pradžia</t>
  </si>
  <si>
    <t>Verslo plano įgyvendinimo pabaiga</t>
  </si>
  <si>
    <t>Paskolos ir (arba) lizingo paskirtis</t>
  </si>
  <si>
    <t>Data</t>
  </si>
  <si>
    <t>Paskolos dydis, Eur</t>
  </si>
  <si>
    <t>Palūkanų norma, proc.</t>
  </si>
  <si>
    <t>Neišmokėtas likutis ataskaitinių metų pabaigoje, Eur</t>
  </si>
  <si>
    <t>IŠ VISO</t>
  </si>
  <si>
    <t>Investicijų</t>
  </si>
  <si>
    <t>PAREIŠKĖJO FINANSINĖS ATASKAITOS IR PROGNOZĖS, EUR</t>
  </si>
  <si>
    <t>1.4.1</t>
  </si>
  <si>
    <t>Datos (metai-mėn-diena)</t>
  </si>
  <si>
    <t>Nebaigta statyba</t>
  </si>
  <si>
    <t>Kitas materialusis turtas</t>
  </si>
  <si>
    <t>Po vienų metų gautinos sumos</t>
  </si>
  <si>
    <t>Kitas finansinis turtas</t>
  </si>
  <si>
    <t>Atsargos</t>
  </si>
  <si>
    <t>Išankstiniai mokėjimai</t>
  </si>
  <si>
    <t>Nebaigtos vykdyti sutartys</t>
  </si>
  <si>
    <t>Pirkėjų įsiskolinimas</t>
  </si>
  <si>
    <t>KITAS TRUMPALAIKIS TURTAS</t>
  </si>
  <si>
    <t>Trumpalaikės investicijos</t>
  </si>
  <si>
    <t>Terminuoti indėliai</t>
  </si>
  <si>
    <t>Kitas trumpalaikis turtas</t>
  </si>
  <si>
    <t xml:space="preserve">C. </t>
  </si>
  <si>
    <t>PERKAINOJIMO REZERVAS</t>
  </si>
  <si>
    <t>KITI REZERVAI</t>
  </si>
  <si>
    <t>D.</t>
  </si>
  <si>
    <t>DOTACIJOS</t>
  </si>
  <si>
    <t>DOTACIJA</t>
  </si>
  <si>
    <t>TIKSLINIAI ĮNAŠAI</t>
  </si>
  <si>
    <t>Finansavimo sumos iš valstybės biudžeto</t>
  </si>
  <si>
    <t>Kiti tiksliniai įnašai</t>
  </si>
  <si>
    <t>NARIO MOKESČIAI</t>
  </si>
  <si>
    <t>KITAS FINANSAVIMAS</t>
  </si>
  <si>
    <t>MOKĖTINOS SUMOS IR ĮSIPAREIGOJIMAI</t>
  </si>
  <si>
    <t>ILGALAIKIAI ĮSIPAREIGOJIMAI</t>
  </si>
  <si>
    <t>Finansinės skolos</t>
  </si>
  <si>
    <t>Kiti ilgalaikiai įsipareigojimai</t>
  </si>
  <si>
    <t>TRUMPALAIKIAI ĮSIPAREIGOJIMAI</t>
  </si>
  <si>
    <t xml:space="preserve">2.1. </t>
  </si>
  <si>
    <t>Ilgalaikių skolų einamųjų metų dalis</t>
  </si>
  <si>
    <t>Gauti išankstiniai mokėjimai</t>
  </si>
  <si>
    <t>Kiti trumpalaikiai įsipareigojimai</t>
  </si>
  <si>
    <t>VEIKLOS REZULTATAI</t>
  </si>
  <si>
    <t xml:space="preserve">I. </t>
  </si>
  <si>
    <t>PAJAMOS</t>
  </si>
  <si>
    <t>Pajamos už suteiktas paslaugas, parduotas prekes</t>
  </si>
  <si>
    <t>Finansavimo pajamos</t>
  </si>
  <si>
    <t>Finansavimo sumų iš valstybės biudžeto panaudojimo pajamos</t>
  </si>
  <si>
    <t>Kitos pajamos</t>
  </si>
  <si>
    <t>II.</t>
  </si>
  <si>
    <t>SĄNAUDOS</t>
  </si>
  <si>
    <t>Suteiktų paslaugų, parduotų prekių savikaina</t>
  </si>
  <si>
    <t>Kitos sąnaudos</t>
  </si>
  <si>
    <t>Pardavimo</t>
  </si>
  <si>
    <t>Darbuotojų išlaikymo</t>
  </si>
  <si>
    <t>Nusidėvėjimo (amortizacijos)</t>
  </si>
  <si>
    <t>Patalpų išlaikymo</t>
  </si>
  <si>
    <t>3.5.</t>
  </si>
  <si>
    <t>Ryšių</t>
  </si>
  <si>
    <t>3.6.</t>
  </si>
  <si>
    <t>Transporto išlaikymo</t>
  </si>
  <si>
    <t>3.7.</t>
  </si>
  <si>
    <t>Turto vertės sumažėjimo</t>
  </si>
  <si>
    <t>3.8.</t>
  </si>
  <si>
    <t xml:space="preserve">Kitos veiklos </t>
  </si>
  <si>
    <t>3.9.</t>
  </si>
  <si>
    <t xml:space="preserve">Suteiktos labdaros, paramos </t>
  </si>
  <si>
    <t>3.10.</t>
  </si>
  <si>
    <t>Dėl ankstesnių laikotarpių klaidų taisymo</t>
  </si>
  <si>
    <t>III.</t>
  </si>
  <si>
    <t>VEIKLOS REZULTATAS PRIEŠ APMOKESTINIMĄ</t>
  </si>
  <si>
    <t>IV.</t>
  </si>
  <si>
    <t>PELNO MOKESTIS</t>
  </si>
  <si>
    <t>V.</t>
  </si>
  <si>
    <t>GRYNASIS VEIKLOS REZULTATAS</t>
  </si>
  <si>
    <t>Skirta nepelno siekiantiems juridiniams asmenims</t>
  </si>
  <si>
    <t>Asociacija</t>
  </si>
  <si>
    <t>Viešoji įstaiga</t>
  </si>
  <si>
    <t>Dėmesio! Jei naudojate šią formą, tai savo rizika, nes neatsakome už skaičiavimų teisingumą.</t>
  </si>
  <si>
    <t>Padėka už pagalbą:</t>
  </si>
  <si>
    <t>Praėję ataskaitiniai metai &lt;...&gt;</t>
  </si>
  <si>
    <t>* Verslo plano įgyvendinimo I metai arba vietos projekto paraiškos pateikimo metai</t>
  </si>
  <si>
    <t>I metai*</t>
  </si>
  <si>
    <t>4.2.3.1.1</t>
  </si>
  <si>
    <t>4.2.3.1.2</t>
  </si>
  <si>
    <t>4.2.3.1.3</t>
  </si>
  <si>
    <t>4.2.3.1.4</t>
  </si>
  <si>
    <t>4.2.3.1.5</t>
  </si>
  <si>
    <t>4.1.3.</t>
  </si>
  <si>
    <t>5.4.2</t>
  </si>
  <si>
    <t>5.4.2.1</t>
  </si>
  <si>
    <t>5.4.2.2</t>
  </si>
  <si>
    <t>5.4.2.3</t>
  </si>
  <si>
    <t>5.4.2.4</t>
  </si>
  <si>
    <t>5.4.2.5</t>
  </si>
  <si>
    <t>5.4.2.6</t>
  </si>
  <si>
    <t>5.4.2.7</t>
  </si>
  <si>
    <t xml:space="preserve">Rekomenduojame: </t>
  </si>
  <si>
    <t>7.1.1</t>
  </si>
  <si>
    <t>7.1.2</t>
  </si>
  <si>
    <t>7.2.1</t>
  </si>
  <si>
    <t>7.2.2</t>
  </si>
  <si>
    <t>Tikrinama verslo plėtros atveju</t>
  </si>
  <si>
    <t>Tikrinama verslo pradžios atveju</t>
  </si>
  <si>
    <t>x (jei nėra praėjusių metų)</t>
  </si>
  <si>
    <t>x (paraiškos pateikimo metais, jei nėra ataskaitinių)</t>
  </si>
  <si>
    <t>1. Jei nėra socialiniam verslui skirta priemonė, VVG turėtų paslėpti 8 ir 9 lenteles.</t>
  </si>
  <si>
    <t>2. Vietos projektų pareiškėjai galėtų paslėpti nepildomas eilutes.</t>
  </si>
  <si>
    <t>3. Jei trūksta verslo plano eilučių, vietos projekto pareiškėjas turėtų kreiptis į VVG, kuri pataisytų verslo plano formą (pridėtų reikiama skaičių eilučių, pataisytų formules) ir nusiųstų ją vietos projekto pareiškėjui atgal.</t>
  </si>
  <si>
    <t>4.2.3.1.6</t>
  </si>
  <si>
    <t>4.2.3.1.7</t>
  </si>
  <si>
    <t>4.2.3.1.8</t>
  </si>
  <si>
    <t>4.2.3.1.9</t>
  </si>
  <si>
    <t>4.2.3.1.10</t>
  </si>
  <si>
    <t>1. Balanso ataskaitos eilutės Turtas tikrinimas</t>
  </si>
  <si>
    <t>2. Balanso ataskaitos eilutės Materialusis turtas tikrinimas</t>
  </si>
  <si>
    <t>3. Ekonominio gyvybingumo tikrinimas</t>
  </si>
  <si>
    <t>Kitos pajamos už suteiktas paslaugas ir parduotas prekes</t>
  </si>
  <si>
    <t>Kitos finansavimo pajamos (tik dotacijų, susijusių su ilgalaikio turto įsigijimu, amortizacija)</t>
  </si>
  <si>
    <t>Labdaros ir paramos fondas</t>
  </si>
  <si>
    <t>Vieta</t>
  </si>
  <si>
    <t>Informacija pateikiama šio verslo plano 3 dalyje.</t>
  </si>
  <si>
    <t>4.3.4.</t>
  </si>
  <si>
    <t>4.3.4.1</t>
  </si>
  <si>
    <t>4.3.4.2</t>
  </si>
  <si>
    <t>4.3.4.3</t>
  </si>
  <si>
    <t>4.3.4.4</t>
  </si>
  <si>
    <t>4.3.4.5</t>
  </si>
  <si>
    <t>4.3.4.6</t>
  </si>
  <si>
    <t>4.3.4.7</t>
  </si>
  <si>
    <t>4.3.4.8</t>
  </si>
  <si>
    <t>4.3.4.9</t>
  </si>
  <si>
    <t>Vietos projekto vykdytojo pavadinimas (Pastaba: visa informacija rašoma tik į pilkos spalvos langelius) Siūlome paslėpti nepildomus laukelius</t>
  </si>
  <si>
    <t>socialinis verslas, vykdomas viešojo juridinio asmens.</t>
  </si>
  <si>
    <t>4.3.1.5</t>
  </si>
  <si>
    <t>4.3.1.6</t>
  </si>
  <si>
    <t>4.3.1.7</t>
  </si>
  <si>
    <t>4.3.1.8</t>
  </si>
  <si>
    <t>4.3.1.9</t>
  </si>
  <si>
    <t>4.3.6.4</t>
  </si>
  <si>
    <t>4.3.6.5</t>
  </si>
  <si>
    <t>4.3.6.6</t>
  </si>
  <si>
    <t>4.3.6.7</t>
  </si>
  <si>
    <t>4.3.6.8</t>
  </si>
  <si>
    <t>4.3.6.9</t>
  </si>
  <si>
    <t>4.3.8.</t>
  </si>
  <si>
    <t>4.3.8.1</t>
  </si>
  <si>
    <t>4.3.8.2</t>
  </si>
  <si>
    <t>4.3.8.3</t>
  </si>
  <si>
    <t>4.3.8.4</t>
  </si>
  <si>
    <t>4.3.8.5</t>
  </si>
  <si>
    <t>4.3.8.6</t>
  </si>
  <si>
    <t>4.3.8.7</t>
  </si>
  <si>
    <t>4.3.8.8</t>
  </si>
  <si>
    <t>4.3.8.9</t>
  </si>
  <si>
    <t>4.4.</t>
  </si>
  <si>
    <t>4.4.1.</t>
  </si>
  <si>
    <t>4.4.2.</t>
  </si>
  <si>
    <t>4.4.3.</t>
  </si>
  <si>
    <t>4.4.4.</t>
  </si>
  <si>
    <t>4.4.5.</t>
  </si>
  <si>
    <t>4.4.6.</t>
  </si>
  <si>
    <t>4.4.7.</t>
  </si>
  <si>
    <t>4.4.8.</t>
  </si>
  <si>
    <t>4.4.9.</t>
  </si>
  <si>
    <t xml:space="preserve">Teikiamas  pagal Širvintų rajono vietos veiklos grupės 2015-2020 metų vietos plėtros strategijos priemonę „NVO socialinio ir bendruomeninio verslo kūrimas ir plėtra (kai verslo iniciatorius – NVO)“ ,  Nr. LEADER-19.2-SAVA-1 finansavimo sąlygų aprašą </t>
  </si>
  <si>
    <t>2022 m                          mėn.        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</si>
</sst>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
  </numFmts>
  <fonts count="18"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sz val="9"/>
      <color theme="1"/>
      <name val="Calibri"/>
      <family val="2"/>
      <charset val="186"/>
      <scheme val="minor"/>
    </font>
    <font>
      <sz val="11"/>
      <color rgb="FFFF0000"/>
      <name val="Calibri"/>
      <family val="2"/>
      <charset val="186"/>
      <scheme val="minor"/>
    </font>
    <font>
      <sz val="11"/>
      <name val="Calibri"/>
      <family val="2"/>
      <charset val="186"/>
      <scheme val="minor"/>
    </font>
    <font>
      <b/>
      <sz val="11"/>
      <name val="Calibri"/>
      <family val="2"/>
      <charset val="186"/>
      <scheme val="minor"/>
    </font>
    <font>
      <i/>
      <sz val="9"/>
      <color rgb="FF000000"/>
      <name val="Calibri"/>
      <family val="2"/>
      <charset val="186"/>
      <scheme val="minor"/>
    </font>
    <font>
      <sz val="11"/>
      <color theme="1"/>
      <name val="Times New Roman"/>
      <family val="1"/>
      <charset val="186"/>
    </font>
    <font>
      <sz val="8"/>
      <color rgb="FF000000"/>
      <name val="Segoe UI"/>
      <family val="2"/>
      <charset val="186"/>
    </font>
  </fonts>
  <fills count="8">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46">
    <xf numFmtId="0" fontId="0" fillId="0" borderId="0" xfId="0"/>
    <xf numFmtId="0" fontId="0" fillId="0" borderId="0" xfId="0" applyAlignment="1">
      <alignment wrapText="1"/>
    </xf>
    <xf numFmtId="0" fontId="0" fillId="0" borderId="0" xfId="0" applyFont="1" applyAlignment="1">
      <alignment vertical="center" wrapText="1"/>
    </xf>
    <xf numFmtId="0" fontId="0" fillId="0" borderId="0" xfId="0" applyFont="1" applyAlignment="1">
      <alignment vertical="center"/>
    </xf>
    <xf numFmtId="0" fontId="4" fillId="2" borderId="1" xfId="0" applyFont="1" applyFill="1" applyBorder="1" applyAlignment="1">
      <alignment horizontal="left" vertical="top" wrapText="1"/>
    </xf>
    <xf numFmtId="0" fontId="0" fillId="0" borderId="1" xfId="0" applyFont="1" applyBorder="1" applyAlignment="1">
      <alignment horizontal="left" vertical="top" wrapText="1"/>
    </xf>
    <xf numFmtId="0" fontId="4" fillId="3" borderId="1" xfId="0" applyFont="1" applyFill="1" applyBorder="1" applyAlignment="1">
      <alignment horizontal="left" vertical="top" wrapText="1"/>
    </xf>
    <xf numFmtId="0" fontId="0" fillId="0" borderId="0" xfId="0" applyFont="1" applyAlignment="1">
      <alignment wrapText="1"/>
    </xf>
    <xf numFmtId="0" fontId="0" fillId="0" borderId="0" xfId="0" applyFont="1"/>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Font="1" applyAlignment="1">
      <alignment horizontal="left" vertical="top" wrapText="1"/>
    </xf>
    <xf numFmtId="0" fontId="0" fillId="0" borderId="0" xfId="0" applyFont="1" applyAlignment="1">
      <alignment horizontal="left" vertical="top"/>
    </xf>
    <xf numFmtId="0" fontId="0" fillId="0" borderId="0" xfId="0" applyFont="1"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Font="1" applyAlignment="1">
      <alignment horizontal="center" vertical="center" wrapText="1"/>
    </xf>
    <xf numFmtId="0" fontId="0" fillId="0" borderId="0" xfId="0" applyFont="1" applyAlignment="1">
      <alignment horizontal="center" vertical="center"/>
    </xf>
    <xf numFmtId="0" fontId="4" fillId="3" borderId="1" xfId="0" applyFont="1" applyFill="1" applyBorder="1" applyAlignment="1">
      <alignment horizontal="center" vertical="center" wrapText="1"/>
    </xf>
    <xf numFmtId="0" fontId="0" fillId="4" borderId="1" xfId="0" applyFont="1" applyFill="1" applyBorder="1" applyAlignment="1">
      <alignment horizontal="left" vertical="top" wrapText="1"/>
    </xf>
    <xf numFmtId="0" fontId="0" fillId="0" borderId="0" xfId="0" applyFont="1" applyBorder="1" applyAlignment="1">
      <alignment vertical="center" wrapText="1"/>
    </xf>
    <xf numFmtId="0" fontId="1" fillId="0" borderId="0" xfId="0" applyFont="1" applyBorder="1" applyAlignment="1">
      <alignment horizontal="center" vertical="center"/>
    </xf>
    <xf numFmtId="2" fontId="4" fillId="3"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0" borderId="0" xfId="0" applyFont="1"/>
    <xf numFmtId="0" fontId="5" fillId="2" borderId="1" xfId="0" applyFont="1" applyFill="1" applyBorder="1" applyAlignment="1">
      <alignment horizontal="justify"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ont="1" applyFill="1" applyBorder="1" applyAlignment="1" applyProtection="1">
      <alignment horizontal="left" vertical="top" wrapText="1"/>
      <protection locked="0"/>
    </xf>
    <xf numFmtId="0" fontId="4" fillId="3" borderId="1" xfId="0" applyFont="1" applyFill="1" applyBorder="1" applyAlignment="1">
      <alignment horizontal="right" vertical="top" wrapText="1"/>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lignment horizontal="right" vertical="center" wrapText="1"/>
    </xf>
    <xf numFmtId="0" fontId="0"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0" fillId="5" borderId="1" xfId="0" applyFont="1" applyFill="1" applyBorder="1" applyAlignment="1" applyProtection="1">
      <alignment horizontal="left" vertical="top" wrapText="1"/>
      <protection locked="0"/>
    </xf>
    <xf numFmtId="0" fontId="5" fillId="3" borderId="1" xfId="0" applyFont="1" applyFill="1" applyBorder="1" applyAlignment="1">
      <alignment horizontal="center" vertical="center" wrapText="1"/>
    </xf>
    <xf numFmtId="0" fontId="4" fillId="0" borderId="0" xfId="0" applyFont="1" applyAlignment="1">
      <alignment wrapText="1"/>
    </xf>
    <xf numFmtId="0" fontId="0" fillId="3" borderId="1" xfId="0" applyFont="1" applyFill="1" applyBorder="1" applyAlignment="1" applyProtection="1">
      <alignment horizontal="left" vertical="top" wrapText="1"/>
      <protection locked="0"/>
    </xf>
    <xf numFmtId="0" fontId="0" fillId="0" borderId="0" xfId="0" applyFont="1" applyAlignment="1" applyProtection="1">
      <alignment vertical="center"/>
      <protection locked="0"/>
    </xf>
    <xf numFmtId="0" fontId="4" fillId="0" borderId="0" xfId="0" applyFont="1" applyBorder="1" applyAlignment="1">
      <alignment horizontal="left" vertical="top" wrapText="1"/>
    </xf>
    <xf numFmtId="0" fontId="0" fillId="0" borderId="0" xfId="0" applyFont="1" applyAlignment="1" applyProtection="1">
      <alignment horizontal="left" vertical="top"/>
      <protection locked="0"/>
    </xf>
    <xf numFmtId="0" fontId="0" fillId="0" borderId="1" xfId="0" applyFont="1" applyFill="1"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ont="1" applyFill="1" applyBorder="1" applyAlignment="1" applyProtection="1">
      <alignment horizontal="center" vertical="top" wrapText="1"/>
      <protection locked="0"/>
    </xf>
    <xf numFmtId="0" fontId="0" fillId="5" borderId="1" xfId="0" applyFont="1" applyFill="1" applyBorder="1" applyAlignment="1" applyProtection="1">
      <alignment horizontal="left" vertical="top" wrapText="1"/>
      <protection locked="0"/>
    </xf>
    <xf numFmtId="0" fontId="0" fillId="5" borderId="3" xfId="0" applyFont="1" applyFill="1" applyBorder="1" applyAlignment="1" applyProtection="1">
      <alignment horizontal="left" vertical="top" wrapText="1"/>
      <protection locked="0"/>
    </xf>
    <xf numFmtId="0" fontId="0" fillId="5" borderId="2" xfId="0" applyFont="1" applyFill="1" applyBorder="1" applyAlignment="1" applyProtection="1">
      <alignment horizontal="left" vertical="top" wrapText="1"/>
      <protection locked="0"/>
    </xf>
    <xf numFmtId="0" fontId="4" fillId="2" borderId="1" xfId="0" applyFont="1" applyFill="1" applyBorder="1" applyAlignment="1">
      <alignment horizontal="left" vertical="top" wrapText="1"/>
    </xf>
    <xf numFmtId="0" fontId="4" fillId="3" borderId="1" xfId="0" applyFont="1" applyFill="1" applyBorder="1" applyAlignment="1">
      <alignment horizontal="center" vertical="center" wrapText="1"/>
    </xf>
    <xf numFmtId="0" fontId="0" fillId="5" borderId="7" xfId="0" applyFont="1" applyFill="1" applyBorder="1" applyAlignment="1" applyProtection="1">
      <alignment horizontal="left" vertical="top" wrapText="1"/>
      <protection locked="0"/>
    </xf>
    <xf numFmtId="0" fontId="5" fillId="3" borderId="1" xfId="0" applyFont="1" applyFill="1" applyBorder="1" applyAlignment="1">
      <alignment horizontal="center" vertical="center" wrapText="1"/>
    </xf>
    <xf numFmtId="2" fontId="0" fillId="4" borderId="1" xfId="0" applyNumberFormat="1" applyFon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Fill="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4" fillId="0" borderId="0" xfId="0" applyFont="1" applyAlignment="1">
      <alignment horizontal="center" wrapText="1"/>
    </xf>
    <xf numFmtId="1" fontId="4" fillId="0" borderId="0" xfId="0" applyNumberFormat="1" applyFont="1" applyAlignment="1">
      <alignment horizontal="center"/>
    </xf>
    <xf numFmtId="1" fontId="8" fillId="5" borderId="1" xfId="0" applyNumberFormat="1" applyFont="1" applyFill="1" applyBorder="1" applyAlignment="1" applyProtection="1">
      <alignment horizontal="left" vertical="center" wrapText="1"/>
      <protection locked="0"/>
    </xf>
    <xf numFmtId="1" fontId="8" fillId="5" borderId="1" xfId="0" applyNumberFormat="1" applyFont="1" applyFill="1" applyBorder="1" applyAlignment="1" applyProtection="1">
      <alignment vertical="center" wrapText="1"/>
      <protection locked="0"/>
    </xf>
    <xf numFmtId="0" fontId="4" fillId="3" borderId="1" xfId="0" applyFont="1" applyFill="1" applyBorder="1" applyAlignment="1">
      <alignment horizontal="left" vertical="center" wrapText="1"/>
    </xf>
    <xf numFmtId="0" fontId="4" fillId="4" borderId="1" xfId="0" applyFont="1" applyFill="1" applyBorder="1" applyAlignment="1">
      <alignment horizontal="left" vertical="top" wrapText="1"/>
    </xf>
    <xf numFmtId="0" fontId="4" fillId="0" borderId="0" xfId="0" applyFont="1" applyProtection="1">
      <protection locked="0"/>
    </xf>
    <xf numFmtId="0" fontId="4" fillId="0" borderId="0" xfId="0" applyFont="1" applyAlignment="1">
      <alignment horizontal="left" vertical="top"/>
    </xf>
    <xf numFmtId="2" fontId="0" fillId="4" borderId="1" xfId="0" applyNumberFormat="1" applyFont="1" applyFill="1" applyBorder="1" applyAlignment="1" applyProtection="1">
      <alignment horizontal="right" vertical="top" wrapText="1"/>
    </xf>
    <xf numFmtId="2" fontId="4" fillId="4" borderId="1" xfId="0" applyNumberFormat="1" applyFont="1" applyFill="1" applyBorder="1" applyAlignment="1" applyProtection="1">
      <alignment horizontal="right" vertical="top" wrapText="1"/>
    </xf>
    <xf numFmtId="0" fontId="12" fillId="0" borderId="0" xfId="0" applyFont="1" applyAlignment="1">
      <alignment horizontal="left" vertical="top"/>
    </xf>
    <xf numFmtId="0" fontId="12" fillId="0" borderId="0" xfId="0" applyFont="1" applyAlignment="1">
      <alignment horizontal="left" vertical="center"/>
    </xf>
    <xf numFmtId="0" fontId="12" fillId="0" borderId="0" xfId="0" applyFont="1"/>
    <xf numFmtId="0" fontId="4" fillId="2" borderId="1" xfId="0" applyFont="1" applyFill="1" applyBorder="1" applyAlignment="1">
      <alignment horizontal="left" vertical="top" wrapText="1"/>
    </xf>
    <xf numFmtId="0" fontId="13" fillId="4" borderId="1" xfId="0" applyFont="1" applyFill="1" applyBorder="1" applyAlignment="1">
      <alignment horizontal="left" vertical="top" wrapText="1"/>
    </xf>
    <xf numFmtId="0" fontId="5" fillId="2" borderId="1" xfId="0" applyFont="1" applyFill="1" applyBorder="1" applyAlignment="1">
      <alignment vertical="center" wrapText="1"/>
    </xf>
    <xf numFmtId="0" fontId="0" fillId="0" borderId="1" xfId="0" applyFont="1" applyBorder="1" applyAlignment="1">
      <alignment vertical="center" wrapText="1"/>
    </xf>
    <xf numFmtId="164" fontId="0" fillId="5" borderId="1" xfId="0" applyNumberFormat="1" applyFont="1" applyFill="1" applyBorder="1" applyAlignment="1" applyProtection="1">
      <alignment horizontal="left" vertical="top" wrapText="1"/>
      <protection locked="0"/>
    </xf>
    <xf numFmtId="2" fontId="0" fillId="0" borderId="0" xfId="0" applyNumberFormat="1" applyFont="1" applyAlignment="1">
      <alignment vertical="center" wrapText="1"/>
    </xf>
    <xf numFmtId="2" fontId="13" fillId="4" borderId="1" xfId="0" applyNumberFormat="1" applyFont="1" applyFill="1" applyBorder="1" applyAlignment="1" applyProtection="1">
      <alignment horizontal="right" vertical="top" wrapText="1"/>
    </xf>
    <xf numFmtId="0" fontId="14"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5" borderId="1" xfId="0" applyFont="1"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4" fillId="3" borderId="1" xfId="0" applyFont="1" applyFill="1" applyBorder="1" applyAlignment="1">
      <alignment horizontal="left" vertical="top" wrapText="1"/>
    </xf>
    <xf numFmtId="0" fontId="5" fillId="3" borderId="1" xfId="0" applyFont="1" applyFill="1" applyBorder="1" applyAlignment="1">
      <alignment horizontal="left" vertical="center" wrapText="1"/>
    </xf>
    <xf numFmtId="0" fontId="4" fillId="2" borderId="1" xfId="0" applyFont="1" applyFill="1" applyBorder="1" applyAlignment="1">
      <alignment horizontal="left" vertical="top" wrapText="1"/>
    </xf>
    <xf numFmtId="0" fontId="0" fillId="0" borderId="1" xfId="0" applyFont="1" applyBorder="1" applyAlignment="1" applyProtection="1">
      <alignment horizontal="left" vertical="top" wrapText="1"/>
      <protection locked="0"/>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2" fontId="0" fillId="0" borderId="0" xfId="0" applyNumberFormat="1" applyFont="1" applyAlignment="1">
      <alignment wrapText="1"/>
    </xf>
    <xf numFmtId="0" fontId="13" fillId="0" borderId="1" xfId="0" applyFont="1" applyFill="1" applyBorder="1" applyAlignment="1">
      <alignment horizontal="left" vertical="top" wrapText="1"/>
    </xf>
    <xf numFmtId="2" fontId="15" fillId="0" borderId="1" xfId="0" applyNumberFormat="1" applyFont="1" applyBorder="1" applyAlignment="1">
      <alignment horizontal="right" vertical="center" wrapText="1"/>
    </xf>
    <xf numFmtId="0" fontId="0" fillId="4" borderId="5" xfId="0" applyFont="1" applyFill="1" applyBorder="1" applyAlignment="1">
      <alignment horizontal="left" vertical="top" wrapText="1"/>
    </xf>
    <xf numFmtId="2" fontId="13" fillId="4" borderId="5" xfId="0" applyNumberFormat="1" applyFont="1" applyFill="1" applyBorder="1" applyAlignment="1" applyProtection="1">
      <alignment horizontal="right" vertical="top" wrapText="1"/>
    </xf>
    <xf numFmtId="0" fontId="4" fillId="3" borderId="8" xfId="0" applyFont="1" applyFill="1" applyBorder="1" applyAlignment="1">
      <alignment horizontal="left" vertical="top" wrapText="1"/>
    </xf>
    <xf numFmtId="0" fontId="0" fillId="4" borderId="13" xfId="0" applyFont="1" applyFill="1" applyBorder="1" applyAlignment="1">
      <alignment horizontal="left" vertical="top" wrapText="1"/>
    </xf>
    <xf numFmtId="2" fontId="0" fillId="4" borderId="13" xfId="0" applyNumberFormat="1" applyFont="1" applyFill="1" applyBorder="1" applyAlignment="1" applyProtection="1">
      <alignment horizontal="right" vertical="top" wrapText="1"/>
    </xf>
    <xf numFmtId="0" fontId="0" fillId="4" borderId="1" xfId="0" applyFont="1" applyFill="1" applyBorder="1" applyAlignment="1">
      <alignment horizontal="lef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0" fillId="7" borderId="1" xfId="0" applyFont="1" applyFill="1" applyBorder="1" applyAlignment="1">
      <alignment vertical="center" wrapText="1"/>
    </xf>
    <xf numFmtId="0" fontId="0" fillId="7" borderId="1" xfId="0" applyFont="1" applyFill="1" applyBorder="1" applyAlignment="1">
      <alignment vertical="top" wrapText="1"/>
    </xf>
    <xf numFmtId="0" fontId="0" fillId="0" borderId="0" xfId="0" applyFont="1" applyFill="1"/>
    <xf numFmtId="0" fontId="8" fillId="0" borderId="0" xfId="0" applyFont="1" applyFill="1" applyBorder="1" applyAlignment="1">
      <alignment vertical="center" wrapText="1"/>
    </xf>
    <xf numFmtId="1" fontId="8" fillId="0" borderId="0" xfId="0" applyNumberFormat="1" applyFont="1" applyFill="1" applyBorder="1" applyAlignment="1" applyProtection="1">
      <alignment horizontal="right" vertical="center" wrapText="1"/>
      <protection locked="0"/>
    </xf>
    <xf numFmtId="0" fontId="11" fillId="0" borderId="0" xfId="0" applyFont="1"/>
    <xf numFmtId="0" fontId="11" fillId="0" borderId="0" xfId="0" applyFont="1" applyAlignment="1">
      <alignment horizontal="center" wrapText="1"/>
    </xf>
    <xf numFmtId="0" fontId="4" fillId="0" borderId="1" xfId="0" applyFont="1" applyBorder="1" applyAlignment="1">
      <alignment horizontal="left" vertical="top" wrapText="1"/>
    </xf>
    <xf numFmtId="0" fontId="0" fillId="4" borderId="1" xfId="0" applyFont="1" applyFill="1" applyBorder="1" applyAlignment="1">
      <alignment horizontal="left" vertical="top" wrapText="1"/>
    </xf>
    <xf numFmtId="1" fontId="8" fillId="0" borderId="1" xfId="0" applyNumberFormat="1" applyFont="1" applyBorder="1" applyAlignment="1">
      <alignment horizontal="right" vertical="center" wrapText="1"/>
    </xf>
    <xf numFmtId="2" fontId="8" fillId="5" borderId="1" xfId="0" applyNumberFormat="1" applyFont="1" applyFill="1" applyBorder="1" applyAlignment="1" applyProtection="1">
      <alignment horizontal="right" vertical="top" wrapText="1"/>
      <protection locked="0"/>
    </xf>
    <xf numFmtId="1" fontId="5" fillId="0" borderId="1" xfId="0" applyNumberFormat="1" applyFont="1" applyBorder="1" applyAlignment="1">
      <alignment horizontal="right" vertical="center" wrapText="1"/>
    </xf>
    <xf numFmtId="1" fontId="9" fillId="5" borderId="1" xfId="0" applyNumberFormat="1" applyFont="1" applyFill="1" applyBorder="1" applyAlignment="1" applyProtection="1">
      <alignment horizontal="right" vertical="center" wrapText="1"/>
      <protection locked="0"/>
    </xf>
    <xf numFmtId="165" fontId="13" fillId="5" borderId="1" xfId="0" applyNumberFormat="1" applyFont="1" applyFill="1" applyBorder="1" applyAlignment="1" applyProtection="1">
      <alignment horizontal="right" vertical="center" wrapText="1"/>
      <protection locked="0"/>
    </xf>
    <xf numFmtId="2" fontId="8" fillId="5" borderId="0" xfId="0" applyNumberFormat="1" applyFont="1" applyFill="1" applyAlignment="1" applyProtection="1">
      <alignment horizontal="center" vertical="center" wrapText="1"/>
      <protection locked="0"/>
    </xf>
    <xf numFmtId="0" fontId="4" fillId="2" borderId="1" xfId="0" applyFont="1" applyFill="1" applyBorder="1" applyAlignment="1">
      <alignment horizontal="left" vertical="top"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4" borderId="3" xfId="0" applyFont="1" applyFill="1" applyBorder="1" applyAlignment="1">
      <alignment horizontal="center"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0" fillId="6" borderId="1" xfId="0" applyFont="1" applyFill="1" applyBorder="1" applyAlignment="1" applyProtection="1">
      <alignment horizontal="left" vertical="top" wrapText="1"/>
      <protection locked="0"/>
    </xf>
    <xf numFmtId="2" fontId="5" fillId="5" borderId="1" xfId="0" applyNumberFormat="1" applyFont="1" applyFill="1" applyBorder="1" applyAlignment="1" applyProtection="1">
      <alignment horizontal="right" vertical="top" wrapText="1"/>
      <protection locked="0"/>
    </xf>
    <xf numFmtId="2" fontId="5" fillId="5" borderId="1" xfId="0" applyNumberFormat="1" applyFont="1" applyFill="1" applyBorder="1" applyAlignment="1" applyProtection="1">
      <alignment horizontal="right" vertical="center" wrapText="1"/>
      <protection locked="0"/>
    </xf>
    <xf numFmtId="2" fontId="0" fillId="5" borderId="1" xfId="0" applyNumberFormat="1" applyFont="1" applyFill="1" applyBorder="1" applyAlignment="1" applyProtection="1">
      <alignment horizontal="right" vertical="top" wrapText="1"/>
      <protection locked="0"/>
    </xf>
    <xf numFmtId="0" fontId="0" fillId="0" borderId="0" xfId="0" applyFont="1" applyProtection="1">
      <protection locked="0"/>
    </xf>
    <xf numFmtId="0" fontId="0" fillId="3" borderId="1" xfId="0" applyFont="1" applyFill="1" applyBorder="1" applyAlignment="1">
      <alignment horizontal="left" vertical="top" wrapText="1"/>
    </xf>
    <xf numFmtId="0" fontId="0" fillId="0" borderId="0" xfId="0" applyFont="1" applyAlignment="1">
      <alignment horizontal="center"/>
    </xf>
    <xf numFmtId="2" fontId="0" fillId="4" borderId="1" xfId="0" applyNumberFormat="1" applyFont="1" applyFill="1" applyBorder="1" applyAlignment="1">
      <alignment horizontal="right" vertical="top" wrapText="1"/>
    </xf>
    <xf numFmtId="0" fontId="0" fillId="4" borderId="1" xfId="0" applyFont="1" applyFill="1" applyBorder="1" applyAlignment="1">
      <alignment horizontal="center" vertical="top" wrapText="1"/>
    </xf>
    <xf numFmtId="0" fontId="0" fillId="4" borderId="3" xfId="0" applyFont="1" applyFill="1" applyBorder="1" applyAlignment="1">
      <alignment vertical="top" wrapText="1"/>
    </xf>
    <xf numFmtId="0" fontId="0" fillId="4" borderId="7" xfId="0" applyFont="1" applyFill="1" applyBorder="1" applyAlignment="1">
      <alignment vertical="top" wrapText="1"/>
    </xf>
    <xf numFmtId="0" fontId="0" fillId="4" borderId="2" xfId="0" applyFont="1" applyFill="1" applyBorder="1" applyAlignment="1">
      <alignment vertical="top" wrapText="1"/>
    </xf>
    <xf numFmtId="0" fontId="0" fillId="4" borderId="3" xfId="0" applyFont="1" applyFill="1" applyBorder="1" applyAlignment="1">
      <alignment horizontal="left" vertical="top" wrapText="1"/>
    </xf>
    <xf numFmtId="0" fontId="0" fillId="4" borderId="7" xfId="0" applyFont="1" applyFill="1" applyBorder="1" applyAlignment="1">
      <alignment horizontal="left" vertical="top" wrapText="1"/>
    </xf>
    <xf numFmtId="0" fontId="0" fillId="4" borderId="2" xfId="0" applyFont="1" applyFill="1" applyBorder="1" applyAlignment="1">
      <alignment horizontal="left" vertical="top" wrapText="1"/>
    </xf>
    <xf numFmtId="0" fontId="16" fillId="0" borderId="0" xfId="0" applyFont="1"/>
    <xf numFmtId="0" fontId="4" fillId="3" borderId="1" xfId="0" applyFont="1" applyFill="1" applyBorder="1" applyAlignment="1">
      <alignment horizontal="left" vertical="top" wrapText="1"/>
    </xf>
    <xf numFmtId="0" fontId="0" fillId="4" borderId="1" xfId="0" applyFont="1" applyFill="1" applyBorder="1" applyAlignment="1">
      <alignment horizontal="left" vertical="top" wrapText="1"/>
    </xf>
    <xf numFmtId="0" fontId="0" fillId="4" borderId="1" xfId="0" applyFill="1" applyBorder="1" applyAlignment="1">
      <alignment horizontal="left" vertical="top" wrapText="1"/>
    </xf>
    <xf numFmtId="0" fontId="0" fillId="4" borderId="12" xfId="0" applyFill="1" applyBorder="1" applyAlignment="1">
      <alignment horizontal="left" vertical="top" wrapText="1"/>
    </xf>
    <xf numFmtId="0" fontId="4" fillId="2" borderId="1" xfId="0" applyFont="1" applyFill="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0" fillId="0" borderId="4" xfId="0" applyFont="1" applyBorder="1" applyAlignment="1">
      <alignment horizontal="left" vertical="top" wrapText="1"/>
    </xf>
    <xf numFmtId="0" fontId="0" fillId="0" borderId="1" xfId="0" applyFont="1" applyBorder="1" applyAlignment="1">
      <alignment horizontal="left" vertical="top" wrapText="1"/>
    </xf>
    <xf numFmtId="0" fontId="0" fillId="5" borderId="1" xfId="0" applyFont="1"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0" fillId="5" borderId="5" xfId="0" applyFont="1" applyFill="1" applyBorder="1" applyAlignment="1" applyProtection="1">
      <alignment horizontal="left" vertical="top" wrapText="1"/>
      <protection locked="0"/>
    </xf>
    <xf numFmtId="0" fontId="0" fillId="5" borderId="4" xfId="0" applyFont="1" applyFill="1" applyBorder="1" applyAlignment="1" applyProtection="1">
      <alignment horizontal="left" vertical="top" wrapText="1"/>
      <protection locked="0"/>
    </xf>
    <xf numFmtId="0" fontId="0" fillId="0" borderId="1" xfId="0" applyFont="1"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0" borderId="0" xfId="0" applyFont="1" applyFill="1" applyBorder="1" applyAlignment="1">
      <alignment horizontal="center" vertical="center" wrapText="1"/>
    </xf>
    <xf numFmtId="0" fontId="5" fillId="5" borderId="0" xfId="0" applyFont="1" applyFill="1" applyBorder="1" applyAlignment="1" applyProtection="1">
      <alignment horizontal="center" vertical="center" wrapText="1"/>
      <protection locked="0"/>
    </xf>
    <xf numFmtId="0" fontId="0" fillId="5" borderId="0" xfId="0" applyFont="1" applyFill="1" applyAlignment="1" applyProtection="1">
      <alignment horizontal="center" vertical="center" wrapText="1"/>
      <protection locked="0"/>
    </xf>
    <xf numFmtId="0" fontId="0" fillId="5" borderId="3" xfId="0" applyFont="1" applyFill="1" applyBorder="1" applyAlignment="1" applyProtection="1">
      <alignment horizontal="left" vertical="top" wrapText="1"/>
      <protection locked="0"/>
    </xf>
    <xf numFmtId="0" fontId="0" fillId="5" borderId="2" xfId="0" applyFont="1" applyFill="1" applyBorder="1" applyAlignment="1" applyProtection="1">
      <alignment horizontal="left" vertical="top" wrapText="1"/>
      <protection locked="0"/>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4" fillId="3" borderId="3"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2" xfId="0" applyFont="1" applyFill="1" applyBorder="1" applyAlignment="1">
      <alignment horizontal="left" vertical="top" wrapText="1"/>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0" fillId="4" borderId="3" xfId="0" applyFont="1" applyFill="1" applyBorder="1" applyAlignment="1">
      <alignment horizontal="left" vertical="top" wrapText="1"/>
    </xf>
    <xf numFmtId="0" fontId="0" fillId="4" borderId="7" xfId="0" applyFont="1" applyFill="1" applyBorder="1" applyAlignment="1">
      <alignment horizontal="left" vertical="top" wrapText="1"/>
    </xf>
    <xf numFmtId="0" fontId="0" fillId="4" borderId="2" xfId="0" applyFont="1" applyFill="1" applyBorder="1" applyAlignment="1">
      <alignment horizontal="left" vertical="top" wrapText="1"/>
    </xf>
    <xf numFmtId="0" fontId="0" fillId="5" borderId="7" xfId="0" applyFont="1" applyFill="1" applyBorder="1" applyAlignment="1" applyProtection="1">
      <alignment horizontal="left" vertical="top" wrapText="1"/>
      <protection locked="0"/>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2" fontId="0" fillId="4" borderId="1" xfId="0" applyNumberFormat="1" applyFont="1" applyFill="1" applyBorder="1" applyAlignment="1">
      <alignment horizontal="right" vertical="top" wrapText="1"/>
    </xf>
    <xf numFmtId="0" fontId="0" fillId="4" borderId="1" xfId="0" applyFont="1" applyFill="1" applyBorder="1" applyAlignment="1">
      <alignment horizontal="right" vertical="top" wrapText="1"/>
    </xf>
    <xf numFmtId="0" fontId="0" fillId="4" borderId="1" xfId="0" applyFont="1" applyFill="1" applyBorder="1" applyAlignment="1">
      <alignment horizontal="left" vertical="top"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0" fillId="5" borderId="1" xfId="0" applyFont="1" applyFill="1" applyBorder="1" applyAlignment="1" applyProtection="1">
      <alignment horizontal="center" vertical="top" wrapText="1"/>
      <protection locked="0"/>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7" borderId="1" xfId="0" applyFont="1" applyFill="1" applyBorder="1" applyAlignment="1">
      <alignment vertical="center" wrapText="1"/>
    </xf>
    <xf numFmtId="0" fontId="5" fillId="7" borderId="1" xfId="0" applyFont="1" applyFill="1" applyBorder="1" applyAlignment="1">
      <alignment horizontal="justify" vertical="center" wrapText="1"/>
    </xf>
    <xf numFmtId="0" fontId="14" fillId="2" borderId="1" xfId="0" applyFont="1" applyFill="1" applyBorder="1" applyAlignment="1">
      <alignment vertical="center" wrapText="1"/>
    </xf>
    <xf numFmtId="0" fontId="5" fillId="3" borderId="1" xfId="0" applyFont="1" applyFill="1" applyBorder="1" applyAlignment="1">
      <alignment horizontal="center"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 xfId="0" applyFont="1" applyFill="1" applyBorder="1" applyAlignment="1">
      <alignment horizontal="center" vertical="center" wrapText="1"/>
    </xf>
  </cellXfs>
  <cellStyles count="1">
    <cellStyle name="Įprastas" xfId="0" builtinId="0"/>
  </cellStyles>
  <dxfs count="5">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4"/>
      <tableStyleElement type="headerRow"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13</xdr:row>
          <xdr:rowOff>161925</xdr:rowOff>
        </xdr:from>
        <xdr:to>
          <xdr:col>3</xdr:col>
          <xdr:colOff>1304925</xdr:colOff>
          <xdr:row>15</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171450</xdr:rowOff>
        </xdr:from>
        <xdr:to>
          <xdr:col>3</xdr:col>
          <xdr:colOff>1409700</xdr:colOff>
          <xdr:row>16</xdr:row>
          <xdr:rowOff>19050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171450</xdr:rowOff>
        </xdr:from>
        <xdr:to>
          <xdr:col>3</xdr:col>
          <xdr:colOff>952500</xdr:colOff>
          <xdr:row>17</xdr:row>
          <xdr:rowOff>19050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apas1">
    <pageSetUpPr fitToPage="1"/>
  </sheetPr>
  <dimension ref="A1:D71"/>
  <sheetViews>
    <sheetView tabSelected="1" zoomScaleNormal="100" workbookViewId="0">
      <selection activeCell="C62" sqref="C62"/>
    </sheetView>
  </sheetViews>
  <sheetFormatPr defaultColWidth="8.85546875" defaultRowHeight="15" x14ac:dyDescent="0.25"/>
  <cols>
    <col min="1" max="1" width="9.140625" style="2" customWidth="1"/>
    <col min="2" max="2" width="34.7109375" style="2" customWidth="1"/>
    <col min="3" max="3" width="18.85546875" style="2" customWidth="1"/>
    <col min="4" max="4" width="45.28515625" style="2" customWidth="1"/>
    <col min="5" max="16384" width="8.85546875" style="3"/>
  </cols>
  <sheetData>
    <row r="1" spans="1:4" ht="31.5" customHeight="1" x14ac:dyDescent="0.25">
      <c r="A1" s="176" t="s">
        <v>588</v>
      </c>
      <c r="B1" s="176"/>
      <c r="C1" s="176"/>
      <c r="D1" s="176"/>
    </row>
    <row r="2" spans="1:4" x14ac:dyDescent="0.25">
      <c r="A2" s="21"/>
      <c r="B2" s="21"/>
      <c r="C2" s="21"/>
      <c r="D2" s="21"/>
    </row>
    <row r="3" spans="1:4" x14ac:dyDescent="0.25">
      <c r="A3" s="175" t="s">
        <v>81</v>
      </c>
      <c r="B3" s="175"/>
      <c r="C3" s="175"/>
      <c r="D3" s="175"/>
    </row>
    <row r="4" spans="1:4" ht="15.75" x14ac:dyDescent="0.25">
      <c r="A4" s="22"/>
      <c r="B4" s="21"/>
      <c r="C4" s="21"/>
      <c r="D4" s="21"/>
    </row>
    <row r="5" spans="1:4" ht="45" customHeight="1" x14ac:dyDescent="0.25">
      <c r="A5" s="175" t="s">
        <v>621</v>
      </c>
      <c r="B5" s="175"/>
      <c r="C5" s="175"/>
      <c r="D5" s="175"/>
    </row>
    <row r="6" spans="1:4" ht="15.75" x14ac:dyDescent="0.25">
      <c r="A6" s="16"/>
    </row>
    <row r="7" spans="1:4" s="18" customFormat="1" x14ac:dyDescent="0.25">
      <c r="A7" s="177" t="s">
        <v>622</v>
      </c>
      <c r="B7" s="177"/>
      <c r="C7" s="177"/>
      <c r="D7" s="177"/>
    </row>
    <row r="8" spans="1:4" s="18" customFormat="1" ht="15.75" x14ac:dyDescent="0.25">
      <c r="A8" s="15"/>
      <c r="B8" s="17"/>
      <c r="C8" s="133" t="s">
        <v>576</v>
      </c>
      <c r="D8" s="17"/>
    </row>
    <row r="9" spans="1:4" ht="15.75" x14ac:dyDescent="0.25">
      <c r="A9" s="16"/>
    </row>
    <row r="10" spans="1:4" x14ac:dyDescent="0.25">
      <c r="A10" s="4" t="s">
        <v>0</v>
      </c>
      <c r="B10" s="174" t="s">
        <v>1</v>
      </c>
      <c r="C10" s="174"/>
      <c r="D10" s="174"/>
    </row>
    <row r="11" spans="1:4" x14ac:dyDescent="0.25">
      <c r="A11" s="4" t="s">
        <v>2</v>
      </c>
      <c r="B11" s="162" t="s">
        <v>3</v>
      </c>
      <c r="C11" s="162"/>
      <c r="D11" s="162"/>
    </row>
    <row r="12" spans="1:4" ht="30" x14ac:dyDescent="0.25">
      <c r="A12" s="44" t="s">
        <v>4</v>
      </c>
      <c r="B12" s="44" t="s">
        <v>5</v>
      </c>
      <c r="C12" s="167" t="s">
        <v>230</v>
      </c>
      <c r="D12" s="167"/>
    </row>
    <row r="13" spans="1:4" ht="30" x14ac:dyDescent="0.25">
      <c r="A13" s="44" t="s">
        <v>6</v>
      </c>
      <c r="B13" s="44" t="s">
        <v>7</v>
      </c>
      <c r="C13" s="167" t="s">
        <v>230</v>
      </c>
      <c r="D13" s="167"/>
    </row>
    <row r="14" spans="1:4" ht="14.45" customHeight="1" x14ac:dyDescent="0.25">
      <c r="A14" s="44" t="s">
        <v>8</v>
      </c>
      <c r="B14" s="44" t="s">
        <v>9</v>
      </c>
      <c r="C14" s="167" t="s">
        <v>230</v>
      </c>
      <c r="D14" s="167"/>
    </row>
    <row r="15" spans="1:4" x14ac:dyDescent="0.25">
      <c r="A15" s="166" t="s">
        <v>10</v>
      </c>
      <c r="B15" s="166" t="s">
        <v>11</v>
      </c>
      <c r="C15" s="173"/>
      <c r="D15" s="173"/>
    </row>
    <row r="16" spans="1:4" x14ac:dyDescent="0.25">
      <c r="A16" s="166"/>
      <c r="B16" s="166"/>
      <c r="C16" s="173"/>
      <c r="D16" s="173"/>
    </row>
    <row r="17" spans="1:4" x14ac:dyDescent="0.25">
      <c r="A17" s="166"/>
      <c r="B17" s="166"/>
      <c r="C17" s="173"/>
      <c r="D17" s="173"/>
    </row>
    <row r="18" spans="1:4" s="50" customFormat="1" x14ac:dyDescent="0.25">
      <c r="A18" s="163" t="s">
        <v>217</v>
      </c>
      <c r="B18" s="171" t="s">
        <v>44</v>
      </c>
      <c r="C18" s="49" t="s">
        <v>12</v>
      </c>
      <c r="D18" s="46"/>
    </row>
    <row r="19" spans="1:4" s="50" customFormat="1" x14ac:dyDescent="0.25">
      <c r="A19" s="164"/>
      <c r="B19" s="171"/>
      <c r="C19" s="49" t="s">
        <v>13</v>
      </c>
      <c r="D19" s="46"/>
    </row>
    <row r="20" spans="1:4" s="50" customFormat="1" x14ac:dyDescent="0.25">
      <c r="A20" s="164"/>
      <c r="B20" s="171"/>
      <c r="C20" s="49" t="s">
        <v>14</v>
      </c>
      <c r="D20" s="46"/>
    </row>
    <row r="21" spans="1:4" s="50" customFormat="1" x14ac:dyDescent="0.25">
      <c r="A21" s="164"/>
      <c r="B21" s="171"/>
      <c r="C21" s="49" t="s">
        <v>15</v>
      </c>
      <c r="D21" s="46"/>
    </row>
    <row r="22" spans="1:4" s="50" customFormat="1" x14ac:dyDescent="0.25">
      <c r="A22" s="164"/>
      <c r="B22" s="171"/>
      <c r="C22" s="49" t="s">
        <v>16</v>
      </c>
      <c r="D22" s="46"/>
    </row>
    <row r="23" spans="1:4" s="50" customFormat="1" ht="29.45" customHeight="1" x14ac:dyDescent="0.25">
      <c r="A23" s="165"/>
      <c r="B23" s="171"/>
      <c r="C23" s="49" t="s">
        <v>17</v>
      </c>
      <c r="D23" s="46"/>
    </row>
    <row r="24" spans="1:4" s="50" customFormat="1" x14ac:dyDescent="0.25">
      <c r="A24" s="163" t="s">
        <v>257</v>
      </c>
      <c r="B24" s="171" t="s">
        <v>44</v>
      </c>
      <c r="C24" s="49" t="s">
        <v>12</v>
      </c>
      <c r="D24" s="61"/>
    </row>
    <row r="25" spans="1:4" s="50" customFormat="1" x14ac:dyDescent="0.25">
      <c r="A25" s="164"/>
      <c r="B25" s="171"/>
      <c r="C25" s="49" t="s">
        <v>13</v>
      </c>
      <c r="D25" s="61"/>
    </row>
    <row r="26" spans="1:4" s="50" customFormat="1" x14ac:dyDescent="0.25">
      <c r="A26" s="164"/>
      <c r="B26" s="171"/>
      <c r="C26" s="49" t="s">
        <v>14</v>
      </c>
      <c r="D26" s="61"/>
    </row>
    <row r="27" spans="1:4" s="50" customFormat="1" x14ac:dyDescent="0.25">
      <c r="A27" s="164"/>
      <c r="B27" s="171"/>
      <c r="C27" s="49" t="s">
        <v>15</v>
      </c>
      <c r="D27" s="61"/>
    </row>
    <row r="28" spans="1:4" s="50" customFormat="1" x14ac:dyDescent="0.25">
      <c r="A28" s="164"/>
      <c r="B28" s="171"/>
      <c r="C28" s="49" t="s">
        <v>16</v>
      </c>
      <c r="D28" s="61"/>
    </row>
    <row r="29" spans="1:4" s="50" customFormat="1" ht="29.45" customHeight="1" x14ac:dyDescent="0.25">
      <c r="A29" s="165"/>
      <c r="B29" s="171"/>
      <c r="C29" s="49" t="s">
        <v>17</v>
      </c>
      <c r="D29" s="61"/>
    </row>
    <row r="30" spans="1:4" s="50" customFormat="1" x14ac:dyDescent="0.25">
      <c r="A30" s="163" t="s">
        <v>258</v>
      </c>
      <c r="B30" s="171" t="s">
        <v>44</v>
      </c>
      <c r="C30" s="49" t="s">
        <v>12</v>
      </c>
      <c r="D30" s="61"/>
    </row>
    <row r="31" spans="1:4" s="50" customFormat="1" x14ac:dyDescent="0.25">
      <c r="A31" s="164"/>
      <c r="B31" s="171"/>
      <c r="C31" s="49" t="s">
        <v>13</v>
      </c>
      <c r="D31" s="61"/>
    </row>
    <row r="32" spans="1:4" s="50" customFormat="1" x14ac:dyDescent="0.25">
      <c r="A32" s="164"/>
      <c r="B32" s="171"/>
      <c r="C32" s="49" t="s">
        <v>14</v>
      </c>
      <c r="D32" s="61"/>
    </row>
    <row r="33" spans="1:4" s="50" customFormat="1" x14ac:dyDescent="0.25">
      <c r="A33" s="164"/>
      <c r="B33" s="171"/>
      <c r="C33" s="49" t="s">
        <v>15</v>
      </c>
      <c r="D33" s="61"/>
    </row>
    <row r="34" spans="1:4" s="50" customFormat="1" x14ac:dyDescent="0.25">
      <c r="A34" s="164"/>
      <c r="B34" s="171"/>
      <c r="C34" s="49" t="s">
        <v>16</v>
      </c>
      <c r="D34" s="61"/>
    </row>
    <row r="35" spans="1:4" s="50" customFormat="1" ht="29.45" customHeight="1" x14ac:dyDescent="0.25">
      <c r="A35" s="165"/>
      <c r="B35" s="171"/>
      <c r="C35" s="49" t="s">
        <v>17</v>
      </c>
      <c r="D35" s="61"/>
    </row>
    <row r="36" spans="1:4" s="50" customFormat="1" x14ac:dyDescent="0.25">
      <c r="A36" s="163" t="s">
        <v>259</v>
      </c>
      <c r="B36" s="171" t="s">
        <v>44</v>
      </c>
      <c r="C36" s="49" t="s">
        <v>12</v>
      </c>
      <c r="D36" s="61"/>
    </row>
    <row r="37" spans="1:4" s="50" customFormat="1" x14ac:dyDescent="0.25">
      <c r="A37" s="164"/>
      <c r="B37" s="171"/>
      <c r="C37" s="49" t="s">
        <v>13</v>
      </c>
      <c r="D37" s="61"/>
    </row>
    <row r="38" spans="1:4" s="50" customFormat="1" x14ac:dyDescent="0.25">
      <c r="A38" s="164"/>
      <c r="B38" s="171"/>
      <c r="C38" s="49" t="s">
        <v>14</v>
      </c>
      <c r="D38" s="61"/>
    </row>
    <row r="39" spans="1:4" s="50" customFormat="1" x14ac:dyDescent="0.25">
      <c r="A39" s="164"/>
      <c r="B39" s="171"/>
      <c r="C39" s="49" t="s">
        <v>15</v>
      </c>
      <c r="D39" s="61"/>
    </row>
    <row r="40" spans="1:4" s="50" customFormat="1" x14ac:dyDescent="0.25">
      <c r="A40" s="164"/>
      <c r="B40" s="171"/>
      <c r="C40" s="49" t="s">
        <v>16</v>
      </c>
      <c r="D40" s="61"/>
    </row>
    <row r="41" spans="1:4" s="50" customFormat="1" ht="28.9" customHeight="1" x14ac:dyDescent="0.25">
      <c r="A41" s="165"/>
      <c r="B41" s="171"/>
      <c r="C41" s="49" t="s">
        <v>17</v>
      </c>
      <c r="D41" s="61"/>
    </row>
    <row r="42" spans="1:4" x14ac:dyDescent="0.25">
      <c r="A42" s="44" t="s">
        <v>18</v>
      </c>
      <c r="B42" s="44" t="s">
        <v>221</v>
      </c>
      <c r="C42" s="167" t="s">
        <v>230</v>
      </c>
      <c r="D42" s="167"/>
    </row>
    <row r="43" spans="1:4" x14ac:dyDescent="0.25">
      <c r="A43" s="4" t="s">
        <v>19</v>
      </c>
      <c r="B43" s="162" t="s">
        <v>20</v>
      </c>
      <c r="C43" s="162"/>
      <c r="D43" s="162"/>
    </row>
    <row r="44" spans="1:4" x14ac:dyDescent="0.25">
      <c r="A44" s="6" t="s">
        <v>21</v>
      </c>
      <c r="B44" s="172" t="s">
        <v>22</v>
      </c>
      <c r="C44" s="172"/>
      <c r="D44" s="172"/>
    </row>
    <row r="45" spans="1:4" ht="69.599999999999994" customHeight="1" x14ac:dyDescent="0.25">
      <c r="A45" s="5" t="s">
        <v>23</v>
      </c>
      <c r="B45" s="5" t="s">
        <v>24</v>
      </c>
      <c r="C45" s="167"/>
      <c r="D45" s="167"/>
    </row>
    <row r="46" spans="1:4" ht="76.150000000000006" customHeight="1" x14ac:dyDescent="0.25">
      <c r="A46" s="5" t="s">
        <v>25</v>
      </c>
      <c r="B46" s="5" t="s">
        <v>26</v>
      </c>
      <c r="C46" s="167"/>
      <c r="D46" s="167"/>
    </row>
    <row r="47" spans="1:4" ht="72" customHeight="1" x14ac:dyDescent="0.25">
      <c r="A47" s="5" t="s">
        <v>27</v>
      </c>
      <c r="B47" s="5" t="s">
        <v>28</v>
      </c>
      <c r="C47" s="167"/>
      <c r="D47" s="167"/>
    </row>
    <row r="48" spans="1:4" ht="72" customHeight="1" x14ac:dyDescent="0.25">
      <c r="A48" s="5" t="s">
        <v>29</v>
      </c>
      <c r="B48" s="5" t="s">
        <v>30</v>
      </c>
      <c r="C48" s="167"/>
      <c r="D48" s="167"/>
    </row>
    <row r="49" spans="1:4" ht="43.5" customHeight="1" x14ac:dyDescent="0.25">
      <c r="A49" s="5" t="s">
        <v>31</v>
      </c>
      <c r="B49" s="5" t="s">
        <v>32</v>
      </c>
      <c r="C49" s="167"/>
      <c r="D49" s="167"/>
    </row>
    <row r="50" spans="1:4" x14ac:dyDescent="0.25">
      <c r="A50" s="166" t="s">
        <v>33</v>
      </c>
      <c r="B50" s="166" t="s">
        <v>34</v>
      </c>
      <c r="C50" s="169" t="s">
        <v>230</v>
      </c>
      <c r="D50" s="169"/>
    </row>
    <row r="51" spans="1:4" ht="40.15" customHeight="1" x14ac:dyDescent="0.25">
      <c r="A51" s="166"/>
      <c r="B51" s="166"/>
      <c r="C51" s="170" t="s">
        <v>142</v>
      </c>
      <c r="D51" s="170"/>
    </row>
    <row r="52" spans="1:4" ht="55.15" customHeight="1" x14ac:dyDescent="0.25">
      <c r="A52" s="166"/>
      <c r="B52" s="166"/>
      <c r="C52" s="167" t="s">
        <v>225</v>
      </c>
      <c r="D52" s="167"/>
    </row>
    <row r="53" spans="1:4" x14ac:dyDescent="0.25">
      <c r="A53" s="4" t="s">
        <v>35</v>
      </c>
      <c r="B53" s="162" t="s">
        <v>36</v>
      </c>
      <c r="C53" s="162"/>
      <c r="D53" s="162"/>
    </row>
    <row r="54" spans="1:4" x14ac:dyDescent="0.25">
      <c r="A54" s="166" t="s">
        <v>37</v>
      </c>
      <c r="B54" s="166" t="s">
        <v>38</v>
      </c>
      <c r="C54" s="169" t="s">
        <v>230</v>
      </c>
      <c r="D54" s="169"/>
    </row>
    <row r="55" spans="1:4" ht="39.6" customHeight="1" x14ac:dyDescent="0.25">
      <c r="A55" s="166"/>
      <c r="B55" s="166"/>
      <c r="C55" s="170" t="s">
        <v>226</v>
      </c>
      <c r="D55" s="170"/>
    </row>
    <row r="56" spans="1:4" ht="28.15" customHeight="1" x14ac:dyDescent="0.25">
      <c r="A56" s="44" t="s">
        <v>39</v>
      </c>
      <c r="B56" s="44" t="s">
        <v>40</v>
      </c>
      <c r="C56" s="167" t="s">
        <v>230</v>
      </c>
      <c r="D56" s="167"/>
    </row>
    <row r="57" spans="1:4" x14ac:dyDescent="0.25">
      <c r="A57" s="166" t="s">
        <v>41</v>
      </c>
      <c r="B57" s="166" t="s">
        <v>260</v>
      </c>
      <c r="C57" s="167" t="s">
        <v>230</v>
      </c>
      <c r="D57" s="167"/>
    </row>
    <row r="58" spans="1:4" ht="14.45" customHeight="1" x14ac:dyDescent="0.25">
      <c r="A58" s="166"/>
      <c r="B58" s="166"/>
      <c r="C58" s="168" t="s">
        <v>42</v>
      </c>
      <c r="D58" s="168"/>
    </row>
    <row r="59" spans="1:4" ht="14.45" customHeight="1" x14ac:dyDescent="0.25">
      <c r="A59" s="166"/>
      <c r="B59" s="166"/>
      <c r="C59" s="60" t="s">
        <v>142</v>
      </c>
      <c r="D59" s="44" t="s">
        <v>254</v>
      </c>
    </row>
    <row r="60" spans="1:4" ht="14.45" customHeight="1" x14ac:dyDescent="0.25">
      <c r="A60" s="166"/>
      <c r="B60" s="166"/>
      <c r="C60" s="60" t="s">
        <v>142</v>
      </c>
      <c r="D60" s="44" t="s">
        <v>255</v>
      </c>
    </row>
    <row r="61" spans="1:4" x14ac:dyDescent="0.25">
      <c r="A61" s="86" t="s">
        <v>180</v>
      </c>
      <c r="B61" s="162" t="s">
        <v>452</v>
      </c>
      <c r="C61" s="162"/>
      <c r="D61" s="162"/>
    </row>
    <row r="62" spans="1:4" x14ac:dyDescent="0.25">
      <c r="A62" s="163" t="s">
        <v>464</v>
      </c>
      <c r="B62" s="163" t="s">
        <v>465</v>
      </c>
      <c r="C62" s="90"/>
      <c r="D62" s="89" t="s">
        <v>453</v>
      </c>
    </row>
    <row r="63" spans="1:4" x14ac:dyDescent="0.25">
      <c r="A63" s="164"/>
      <c r="B63" s="164"/>
      <c r="C63" s="90"/>
      <c r="D63" s="89" t="s">
        <v>454</v>
      </c>
    </row>
    <row r="64" spans="1:4" x14ac:dyDescent="0.25">
      <c r="A64" s="165"/>
      <c r="B64" s="165"/>
      <c r="C64" s="90"/>
      <c r="D64" s="89" t="s">
        <v>455</v>
      </c>
    </row>
    <row r="71" spans="3:3" x14ac:dyDescent="0.25">
      <c r="C71" s="91"/>
    </row>
  </sheetData>
  <mergeCells count="48">
    <mergeCell ref="A5:D5"/>
    <mergeCell ref="A3:D3"/>
    <mergeCell ref="A1:D1"/>
    <mergeCell ref="A7:D7"/>
    <mergeCell ref="C13:D13"/>
    <mergeCell ref="C14:D14"/>
    <mergeCell ref="B10:D10"/>
    <mergeCell ref="B11:D11"/>
    <mergeCell ref="C12:D12"/>
    <mergeCell ref="C42:D42"/>
    <mergeCell ref="A15:A17"/>
    <mergeCell ref="B15:B17"/>
    <mergeCell ref="C15:D15"/>
    <mergeCell ref="C16:D16"/>
    <mergeCell ref="C17:D17"/>
    <mergeCell ref="A18:A23"/>
    <mergeCell ref="B18:B23"/>
    <mergeCell ref="C46:D46"/>
    <mergeCell ref="C47:D47"/>
    <mergeCell ref="C48:D48"/>
    <mergeCell ref="B43:D43"/>
    <mergeCell ref="B44:D44"/>
    <mergeCell ref="C45:D45"/>
    <mergeCell ref="A36:A41"/>
    <mergeCell ref="B36:B41"/>
    <mergeCell ref="A24:A29"/>
    <mergeCell ref="B24:B29"/>
    <mergeCell ref="A30:A35"/>
    <mergeCell ref="B30:B35"/>
    <mergeCell ref="C56:D56"/>
    <mergeCell ref="C49:D49"/>
    <mergeCell ref="A50:A52"/>
    <mergeCell ref="B50:B52"/>
    <mergeCell ref="C50:D50"/>
    <mergeCell ref="C55:D55"/>
    <mergeCell ref="C51:D51"/>
    <mergeCell ref="C52:D52"/>
    <mergeCell ref="B53:D53"/>
    <mergeCell ref="A54:A55"/>
    <mergeCell ref="B54:B55"/>
    <mergeCell ref="C54:D54"/>
    <mergeCell ref="B61:D61"/>
    <mergeCell ref="B62:B64"/>
    <mergeCell ref="A62:A64"/>
    <mergeCell ref="A57:A60"/>
    <mergeCell ref="B57:B60"/>
    <mergeCell ref="C57:D57"/>
    <mergeCell ref="C58:D58"/>
  </mergeCells>
  <dataValidations count="2">
    <dataValidation type="date" operator="greaterThan" allowBlank="1" showInputMessage="1" showErrorMessage="1" error="Įveskite datą formatu yyyy-mm-dd. Ji turi būti didesnė už galutinę paraiškos pateikimo datą." sqref="C62:C63">
      <formula1>C61</formula1>
    </dataValidation>
    <dataValidation type="date" operator="greaterThan" allowBlank="1" showInputMessage="1" showErrorMessage="1" error="Įveskite datą formatu yyyy-mm-dd. Ji turi būti didesnė už verslo plano įgyvendinimo pradžios datą." sqref="C64">
      <formula1>C63</formula1>
    </dataValidation>
  </dataValidations>
  <printOptions horizontalCentered="1"/>
  <pageMargins left="1.1811023622047245" right="0.39370078740157483" top="0.78740157480314965" bottom="0.78740157480314965" header="0.31496062992125984" footer="0.31496062992125984"/>
  <pageSetup paperSize="9" scale="78" fitToHeight="0" orientation="portrait" blackAndWhite="1" r:id="rId1"/>
  <headerFooter>
    <oddHeader>&amp;RVersija 1.2</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104775</xdr:colOff>
                    <xdr:row>13</xdr:row>
                    <xdr:rowOff>161925</xdr:rowOff>
                  </from>
                  <to>
                    <xdr:col>3</xdr:col>
                    <xdr:colOff>1304925</xdr:colOff>
                    <xdr:row>15</xdr:row>
                    <xdr:rowOff>19050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14</xdr:row>
                    <xdr:rowOff>171450</xdr:rowOff>
                  </from>
                  <to>
                    <xdr:col>3</xdr:col>
                    <xdr:colOff>1409700</xdr:colOff>
                    <xdr:row>16</xdr:row>
                    <xdr:rowOff>19050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123825</xdr:colOff>
                    <xdr:row>15</xdr:row>
                    <xdr:rowOff>171450</xdr:rowOff>
                  </from>
                  <to>
                    <xdr:col>3</xdr:col>
                    <xdr:colOff>952500</xdr:colOff>
                    <xdr:row>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Konstantos!$A$2:$A$5</xm:f>
          </x14:formula1>
          <xm:sqref>C12:D12</xm:sqref>
        </x14:dataValidation>
        <x14:dataValidation type="list" allowBlank="1" showInputMessage="1" showErrorMessage="1">
          <x14:formula1>
            <xm:f>Konstantos!$A$8:$A$10</xm:f>
          </x14:formula1>
          <xm:sqref>C13:D13</xm:sqref>
        </x14:dataValidation>
        <x14:dataValidation type="list" allowBlank="1" showInputMessage="1" showErrorMessage="1">
          <x14:formula1>
            <xm:f>Konstantos!$A$18:$A$21</xm:f>
          </x14:formula1>
          <xm:sqref>C42:D42</xm:sqref>
        </x14:dataValidation>
        <x14:dataValidation type="list" allowBlank="1" showInputMessage="1" showErrorMessage="1">
          <x14:formula1>
            <xm:f>Konstantos!$A$24:$A$31</xm:f>
          </x14:formula1>
          <xm:sqref>C50:D50</xm:sqref>
        </x14:dataValidation>
        <x14:dataValidation type="list" allowBlank="1" showInputMessage="1" showErrorMessage="1">
          <x14:formula1>
            <xm:f>Konstantos!$A$34:$A$40</xm:f>
          </x14:formula1>
          <xm:sqref>C54:D54</xm:sqref>
        </x14:dataValidation>
        <x14:dataValidation type="list" allowBlank="1" showInputMessage="1" showErrorMessage="1">
          <x14:formula1>
            <xm:f>Konstantos!$A$48:$A$51</xm:f>
          </x14:formula1>
          <xm:sqref>C57:D57</xm:sqref>
        </x14:dataValidation>
        <x14:dataValidation type="list" allowBlank="1" showInputMessage="1" showErrorMessage="1">
          <x14:formula1>
            <xm:f>Konstantos!$A$43:$A$45</xm:f>
          </x14:formula1>
          <xm:sqref>C56:D56</xm:sqref>
        </x14:dataValidation>
        <x14:dataValidation type="list" allowBlank="1" showInputMessage="1" showErrorMessage="1">
          <x14:formula1>
            <xm:f>Konstantos!$A$13:$A$15</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5"/>
  <sheetViews>
    <sheetView zoomScaleNormal="100" workbookViewId="0">
      <selection activeCell="B10" sqref="B10"/>
    </sheetView>
  </sheetViews>
  <sheetFormatPr defaultColWidth="8.85546875" defaultRowHeight="15" x14ac:dyDescent="0.25"/>
  <cols>
    <col min="1" max="1" width="6.42578125" style="11" customWidth="1"/>
    <col min="2" max="2" width="28.7109375" style="11" customWidth="1"/>
    <col min="3" max="3" width="48.5703125" style="11" customWidth="1"/>
    <col min="4" max="4" width="52.7109375" style="11" customWidth="1"/>
    <col min="5" max="16384" width="8.85546875" style="12"/>
  </cols>
  <sheetData>
    <row r="1" spans="1:4" x14ac:dyDescent="0.25">
      <c r="A1" s="97" t="s">
        <v>45</v>
      </c>
      <c r="B1" s="162" t="s">
        <v>46</v>
      </c>
      <c r="C1" s="162"/>
      <c r="D1" s="162"/>
    </row>
    <row r="2" spans="1:4" s="13" customFormat="1" ht="30" x14ac:dyDescent="0.25">
      <c r="A2" s="9" t="s">
        <v>51</v>
      </c>
      <c r="B2" s="9" t="s">
        <v>52</v>
      </c>
      <c r="C2" s="9" t="s">
        <v>53</v>
      </c>
      <c r="D2" s="9" t="s">
        <v>54</v>
      </c>
    </row>
    <row r="3" spans="1:4" x14ac:dyDescent="0.25">
      <c r="A3" s="101" t="s">
        <v>55</v>
      </c>
      <c r="B3" s="172" t="s">
        <v>56</v>
      </c>
      <c r="C3" s="172"/>
      <c r="D3" s="172"/>
    </row>
    <row r="4" spans="1:4" x14ac:dyDescent="0.25">
      <c r="A4" s="98" t="s">
        <v>57</v>
      </c>
      <c r="B4" s="98" t="s">
        <v>58</v>
      </c>
      <c r="C4" s="54"/>
      <c r="D4" s="99"/>
    </row>
    <row r="5" spans="1:4" ht="72" customHeight="1" x14ac:dyDescent="0.25">
      <c r="A5" s="98" t="s">
        <v>59</v>
      </c>
      <c r="B5" s="98" t="s">
        <v>60</v>
      </c>
      <c r="C5" s="99"/>
      <c r="D5" s="99"/>
    </row>
    <row r="6" spans="1:4" ht="72" customHeight="1" x14ac:dyDescent="0.25">
      <c r="A6" s="98" t="s">
        <v>61</v>
      </c>
      <c r="B6" s="98" t="s">
        <v>78</v>
      </c>
      <c r="C6" s="99"/>
      <c r="D6" s="99"/>
    </row>
    <row r="7" spans="1:4" ht="72" customHeight="1" x14ac:dyDescent="0.25">
      <c r="A7" s="98" t="s">
        <v>62</v>
      </c>
      <c r="B7" s="98" t="s">
        <v>63</v>
      </c>
      <c r="C7" s="99"/>
      <c r="D7" s="99"/>
    </row>
    <row r="8" spans="1:4" ht="72" customHeight="1" x14ac:dyDescent="0.25">
      <c r="A8" s="98" t="s">
        <v>64</v>
      </c>
      <c r="B8" s="98" t="s">
        <v>65</v>
      </c>
      <c r="C8" s="99"/>
      <c r="D8" s="99"/>
    </row>
    <row r="9" spans="1:4" ht="72" customHeight="1" x14ac:dyDescent="0.25">
      <c r="A9" s="98" t="s">
        <v>66</v>
      </c>
      <c r="B9" s="98" t="s">
        <v>67</v>
      </c>
      <c r="C9" s="99"/>
      <c r="D9" s="99"/>
    </row>
    <row r="10" spans="1:4" ht="72" customHeight="1" x14ac:dyDescent="0.25">
      <c r="A10" s="98" t="s">
        <v>68</v>
      </c>
      <c r="B10" s="98" t="s">
        <v>69</v>
      </c>
      <c r="C10" s="99"/>
      <c r="D10" s="99"/>
    </row>
    <row r="11" spans="1:4" ht="72" customHeight="1" x14ac:dyDescent="0.25">
      <c r="A11" s="98" t="s">
        <v>70</v>
      </c>
      <c r="B11" s="98" t="s">
        <v>71</v>
      </c>
      <c r="C11" s="99"/>
      <c r="D11" s="99"/>
    </row>
    <row r="12" spans="1:4" ht="72" customHeight="1" x14ac:dyDescent="0.25">
      <c r="A12" s="98" t="s">
        <v>72</v>
      </c>
      <c r="B12" s="98" t="s">
        <v>73</v>
      </c>
      <c r="C12" s="99"/>
      <c r="D12" s="99"/>
    </row>
    <row r="13" spans="1:4" x14ac:dyDescent="0.25">
      <c r="A13" s="101" t="s">
        <v>74</v>
      </c>
      <c r="B13" s="172" t="s">
        <v>75</v>
      </c>
      <c r="C13" s="172"/>
      <c r="D13" s="172"/>
    </row>
    <row r="14" spans="1:4" ht="103.5" customHeight="1" x14ac:dyDescent="0.25">
      <c r="A14" s="98" t="s">
        <v>76</v>
      </c>
      <c r="B14" s="100" t="s">
        <v>79</v>
      </c>
      <c r="C14" s="99"/>
      <c r="D14" s="142" t="s">
        <v>577</v>
      </c>
    </row>
    <row r="15" spans="1:4" ht="103.5" customHeight="1" x14ac:dyDescent="0.25">
      <c r="A15" s="98" t="s">
        <v>77</v>
      </c>
      <c r="B15" s="100" t="s">
        <v>80</v>
      </c>
      <c r="C15" s="99"/>
      <c r="D15" s="142" t="s">
        <v>577</v>
      </c>
    </row>
  </sheetData>
  <mergeCells count="3">
    <mergeCell ref="B1:D1"/>
    <mergeCell ref="B3:D3"/>
    <mergeCell ref="B13:D13"/>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0"/>
  <sheetViews>
    <sheetView topLeftCell="A31" zoomScaleNormal="100" workbookViewId="0">
      <selection activeCell="B6" sqref="B6"/>
    </sheetView>
  </sheetViews>
  <sheetFormatPr defaultColWidth="8.85546875" defaultRowHeight="15" x14ac:dyDescent="0.25"/>
  <cols>
    <col min="1" max="1" width="8.85546875" style="11"/>
    <col min="2" max="2" width="48.28515625" style="11" customWidth="1"/>
    <col min="3" max="3" width="66.42578125" style="11" customWidth="1"/>
    <col min="4" max="16384" width="8.85546875" style="7"/>
  </cols>
  <sheetData>
    <row r="1" spans="1:3" x14ac:dyDescent="0.25">
      <c r="A1" s="4" t="s">
        <v>82</v>
      </c>
      <c r="B1" s="162" t="s">
        <v>83</v>
      </c>
      <c r="C1" s="162"/>
    </row>
    <row r="2" spans="1:3" x14ac:dyDescent="0.25">
      <c r="A2" s="6" t="s">
        <v>84</v>
      </c>
      <c r="B2" s="172" t="s">
        <v>85</v>
      </c>
      <c r="C2" s="172"/>
    </row>
    <row r="3" spans="1:3" ht="85.9" customHeight="1" x14ac:dyDescent="0.25">
      <c r="A3" s="5" t="s">
        <v>86</v>
      </c>
      <c r="B3" s="167"/>
      <c r="C3" s="167"/>
    </row>
    <row r="4" spans="1:3" x14ac:dyDescent="0.25">
      <c r="A4" s="6" t="s">
        <v>87</v>
      </c>
      <c r="B4" s="172" t="s">
        <v>88</v>
      </c>
      <c r="C4" s="172"/>
    </row>
    <row r="5" spans="1:3" ht="60" customHeight="1" x14ac:dyDescent="0.25">
      <c r="A5" s="44" t="s">
        <v>89</v>
      </c>
      <c r="B5" s="44" t="s">
        <v>90</v>
      </c>
      <c r="C5" s="46" t="s">
        <v>230</v>
      </c>
    </row>
    <row r="6" spans="1:3" ht="89.45" customHeight="1" x14ac:dyDescent="0.25">
      <c r="A6" s="5" t="s">
        <v>91</v>
      </c>
      <c r="B6" s="5" t="s">
        <v>92</v>
      </c>
      <c r="C6" s="37"/>
    </row>
    <row r="7" spans="1:3" x14ac:dyDescent="0.25">
      <c r="A7" s="6" t="s">
        <v>93</v>
      </c>
      <c r="B7" s="172" t="s">
        <v>94</v>
      </c>
      <c r="C7" s="172"/>
    </row>
    <row r="8" spans="1:3" ht="67.900000000000006" customHeight="1" x14ac:dyDescent="0.25">
      <c r="A8" s="5" t="s">
        <v>95</v>
      </c>
      <c r="B8" s="178"/>
      <c r="C8" s="179"/>
    </row>
    <row r="9" spans="1:3" x14ac:dyDescent="0.25">
      <c r="A9" s="6" t="s">
        <v>96</v>
      </c>
      <c r="B9" s="172" t="s">
        <v>97</v>
      </c>
      <c r="C9" s="172"/>
    </row>
    <row r="10" spans="1:3" ht="78" customHeight="1" x14ac:dyDescent="0.25">
      <c r="A10" s="5" t="s">
        <v>98</v>
      </c>
      <c r="B10" s="167"/>
      <c r="C10" s="167"/>
    </row>
  </sheetData>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41"/>
  <sheetViews>
    <sheetView zoomScaleNormal="100" workbookViewId="0">
      <pane ySplit="5" topLeftCell="A138" activePane="bottomLeft" state="frozen"/>
      <selection pane="bottomLeft" activeCell="F146" sqref="F146"/>
    </sheetView>
  </sheetViews>
  <sheetFormatPr defaultColWidth="8.85546875" defaultRowHeight="15" x14ac:dyDescent="0.25"/>
  <cols>
    <col min="1" max="1" width="9.28515625" style="12" customWidth="1"/>
    <col min="2" max="2" width="39" style="12" customWidth="1"/>
    <col min="3" max="3" width="12.85546875" style="12" customWidth="1"/>
    <col min="4" max="4" width="11.28515625" style="12" customWidth="1"/>
    <col min="5" max="5" width="11" style="12" customWidth="1"/>
    <col min="6" max="6" width="11.140625" style="12" customWidth="1"/>
    <col min="7" max="7" width="10.140625" style="12" customWidth="1"/>
    <col min="8" max="9" width="10.28515625" style="12" customWidth="1"/>
    <col min="10" max="10" width="10.28515625" style="12" hidden="1" customWidth="1"/>
    <col min="11" max="11" width="10.42578125" style="12" hidden="1" customWidth="1"/>
    <col min="12" max="12" width="8.85546875" style="12" customWidth="1"/>
    <col min="13" max="16384" width="8.85546875" style="12"/>
  </cols>
  <sheetData>
    <row r="1" spans="1:13" x14ac:dyDescent="0.25">
      <c r="A1" s="103" t="s">
        <v>99</v>
      </c>
      <c r="B1" s="162" t="s">
        <v>100</v>
      </c>
      <c r="C1" s="162"/>
      <c r="D1" s="162"/>
      <c r="E1" s="162"/>
      <c r="F1" s="162"/>
      <c r="G1" s="162"/>
      <c r="H1" s="162"/>
      <c r="I1" s="162"/>
      <c r="J1" s="162"/>
      <c r="K1" s="162"/>
    </row>
    <row r="2" spans="1:13" s="13" customFormat="1" x14ac:dyDescent="0.25">
      <c r="A2" s="10" t="s">
        <v>47</v>
      </c>
      <c r="B2" s="10" t="s">
        <v>48</v>
      </c>
      <c r="C2" s="10" t="s">
        <v>49</v>
      </c>
      <c r="D2" s="10" t="s">
        <v>50</v>
      </c>
      <c r="E2" s="10" t="s">
        <v>101</v>
      </c>
      <c r="F2" s="10" t="s">
        <v>102</v>
      </c>
      <c r="G2" s="10" t="s">
        <v>103</v>
      </c>
      <c r="H2" s="10" t="s">
        <v>104</v>
      </c>
      <c r="I2" s="10" t="s">
        <v>105</v>
      </c>
      <c r="J2" s="10" t="s">
        <v>106</v>
      </c>
      <c r="K2" s="10" t="s">
        <v>134</v>
      </c>
    </row>
    <row r="3" spans="1:13" s="14" customFormat="1" x14ac:dyDescent="0.25">
      <c r="A3" s="186" t="s">
        <v>107</v>
      </c>
      <c r="B3" s="186" t="s">
        <v>108</v>
      </c>
      <c r="C3" s="187" t="str">
        <f>IF('1'!C13="Verslo plėtra", CONCATENATE("Ataskaitiniai metai - ",TEXT(YEAR('1'!C62)-1,"0000")), IF('1'!C13="Verslo pradžia", "Verslo pradžia - nepildoma", "Užpildykite 1.1.2 punktą"))</f>
        <v>Užpildykite 1.1.2 punktą</v>
      </c>
      <c r="D3" s="186" t="s">
        <v>109</v>
      </c>
      <c r="E3" s="186"/>
      <c r="F3" s="186"/>
      <c r="G3" s="186" t="s">
        <v>110</v>
      </c>
      <c r="H3" s="186"/>
      <c r="I3" s="186"/>
      <c r="J3" s="186"/>
      <c r="K3" s="186"/>
      <c r="M3" s="84"/>
    </row>
    <row r="4" spans="1:13" s="14" customFormat="1" x14ac:dyDescent="0.25">
      <c r="A4" s="186"/>
      <c r="B4" s="186"/>
      <c r="C4" s="188"/>
      <c r="D4" s="106" t="s">
        <v>538</v>
      </c>
      <c r="E4" s="106" t="s">
        <v>112</v>
      </c>
      <c r="F4" s="106" t="s">
        <v>113</v>
      </c>
      <c r="G4" s="106" t="s">
        <v>111</v>
      </c>
      <c r="H4" s="106" t="s">
        <v>112</v>
      </c>
      <c r="I4" s="106" t="s">
        <v>113</v>
      </c>
      <c r="J4" s="106" t="s">
        <v>114</v>
      </c>
      <c r="K4" s="106" t="s">
        <v>115</v>
      </c>
    </row>
    <row r="5" spans="1:13" s="14" customFormat="1" x14ac:dyDescent="0.25">
      <c r="A5" s="186"/>
      <c r="B5" s="186"/>
      <c r="C5" s="189"/>
      <c r="D5" s="107" t="b">
        <f>IF('1'!C13="Verslo plėtra", YEAR('1'!C62), IF('1'!C13="Verslo pradžia", YEAR('1'!C63)))</f>
        <v>0</v>
      </c>
      <c r="E5" s="107" t="b">
        <f>IF('1'!C13="Verslo plėtra", IF(YEAR('1'!C64)-YEAR('1'!C63)=0, IF(YEAR('1'!C63)-YEAR('1'!C62)&gt;0,D5+1,0), D5+1), IF('1'!C13="Verslo pradžia", IF(YEAR('1'!C64)-YEAR('1'!C63)&gt;0,D5+1, 0)))</f>
        <v>0</v>
      </c>
      <c r="F5" s="107" t="b">
        <f>IF('1'!C13="Verslo plėtra", IF(E5=0, 0, IF(E5-YEAR('1'!C64)=0, 0, E5+1)), IF('1'!C13="Verslo pradžia", IF(YEAR('1'!C64)-YEAR('1'!C63)&gt;1,E5+1,0)))</f>
        <v>0</v>
      </c>
      <c r="G5" s="107">
        <f>IF(F5&gt;0, F5+1, IF(E5&gt;0, E5+1, D5+1))</f>
        <v>1</v>
      </c>
      <c r="H5" s="107">
        <f>G5+1</f>
        <v>2</v>
      </c>
      <c r="I5" s="107">
        <f t="shared" ref="I5:K5" si="0">H5+1</f>
        <v>3</v>
      </c>
      <c r="J5" s="107">
        <f t="shared" si="0"/>
        <v>4</v>
      </c>
      <c r="K5" s="107">
        <f t="shared" si="0"/>
        <v>5</v>
      </c>
    </row>
    <row r="6" spans="1:13" ht="30" x14ac:dyDescent="0.25">
      <c r="A6" s="70" t="s">
        <v>116</v>
      </c>
      <c r="B6" s="103" t="s">
        <v>117</v>
      </c>
      <c r="C6" s="69">
        <f>C7+C28+C45</f>
        <v>0</v>
      </c>
      <c r="D6" s="69">
        <f t="shared" ref="D6:K6" si="1">D7+D28+D45</f>
        <v>0</v>
      </c>
      <c r="E6" s="69">
        <f t="shared" si="1"/>
        <v>0</v>
      </c>
      <c r="F6" s="69">
        <f t="shared" si="1"/>
        <v>0</v>
      </c>
      <c r="G6" s="69">
        <f t="shared" si="1"/>
        <v>0</v>
      </c>
      <c r="H6" s="69">
        <f t="shared" si="1"/>
        <v>0</v>
      </c>
      <c r="I6" s="69">
        <f t="shared" si="1"/>
        <v>0</v>
      </c>
      <c r="J6" s="69">
        <f t="shared" si="1"/>
        <v>0</v>
      </c>
      <c r="K6" s="69">
        <f t="shared" si="1"/>
        <v>0</v>
      </c>
    </row>
    <row r="7" spans="1:13" ht="30" x14ac:dyDescent="0.25">
      <c r="A7" s="103" t="s">
        <v>118</v>
      </c>
      <c r="B7" s="103" t="s">
        <v>261</v>
      </c>
      <c r="C7" s="69">
        <f>C12+C17+C22+C27</f>
        <v>0</v>
      </c>
      <c r="D7" s="69">
        <f t="shared" ref="D7:I7" si="2">D12+D17+D22+D27</f>
        <v>0</v>
      </c>
      <c r="E7" s="69">
        <f t="shared" si="2"/>
        <v>0</v>
      </c>
      <c r="F7" s="69">
        <f t="shared" si="2"/>
        <v>0</v>
      </c>
      <c r="G7" s="69">
        <f t="shared" si="2"/>
        <v>0</v>
      </c>
      <c r="H7" s="69">
        <f t="shared" si="2"/>
        <v>0</v>
      </c>
      <c r="I7" s="69">
        <f t="shared" si="2"/>
        <v>0</v>
      </c>
      <c r="J7" s="69">
        <f t="shared" ref="J7:K7" si="3">J12+J17+J22+J27</f>
        <v>0</v>
      </c>
      <c r="K7" s="69">
        <f t="shared" si="3"/>
        <v>0</v>
      </c>
    </row>
    <row r="8" spans="1:13" s="72" customFormat="1" x14ac:dyDescent="0.25">
      <c r="A8" s="71" t="s">
        <v>266</v>
      </c>
      <c r="B8" s="193" t="s">
        <v>303</v>
      </c>
      <c r="C8" s="194"/>
      <c r="D8" s="194"/>
      <c r="E8" s="194"/>
      <c r="F8" s="194"/>
      <c r="G8" s="194"/>
      <c r="H8" s="194"/>
      <c r="I8" s="194"/>
      <c r="J8" s="194"/>
      <c r="K8" s="195"/>
    </row>
    <row r="9" spans="1:13" s="52" customFormat="1" x14ac:dyDescent="0.25">
      <c r="A9" s="53" t="s">
        <v>262</v>
      </c>
      <c r="B9" s="53" t="s">
        <v>284</v>
      </c>
      <c r="C9" s="55"/>
      <c r="D9" s="55"/>
      <c r="E9" s="55"/>
      <c r="F9" s="55"/>
      <c r="G9" s="55"/>
      <c r="H9" s="55"/>
      <c r="I9" s="55"/>
      <c r="J9" s="55"/>
      <c r="K9" s="55"/>
    </row>
    <row r="10" spans="1:13" s="52" customFormat="1" x14ac:dyDescent="0.25">
      <c r="A10" s="53" t="s">
        <v>263</v>
      </c>
      <c r="B10" s="53" t="s">
        <v>285</v>
      </c>
      <c r="C10" s="55"/>
      <c r="D10" s="55"/>
      <c r="E10" s="55"/>
      <c r="F10" s="55"/>
      <c r="G10" s="55"/>
      <c r="H10" s="55"/>
      <c r="I10" s="55"/>
      <c r="J10" s="55"/>
      <c r="K10" s="55"/>
    </row>
    <row r="11" spans="1:13" s="52" customFormat="1" x14ac:dyDescent="0.25">
      <c r="A11" s="53" t="s">
        <v>264</v>
      </c>
      <c r="B11" s="53" t="s">
        <v>286</v>
      </c>
      <c r="C11" s="55"/>
      <c r="D11" s="55"/>
      <c r="E11" s="55"/>
      <c r="F11" s="55"/>
      <c r="G11" s="55"/>
      <c r="H11" s="55"/>
      <c r="I11" s="55"/>
      <c r="J11" s="55"/>
      <c r="K11" s="55"/>
    </row>
    <row r="12" spans="1:13" s="52" customFormat="1" x14ac:dyDescent="0.25">
      <c r="A12" s="53" t="s">
        <v>265</v>
      </c>
      <c r="B12" s="53" t="s">
        <v>119</v>
      </c>
      <c r="C12" s="81">
        <f>C10*C11</f>
        <v>0</v>
      </c>
      <c r="D12" s="81">
        <f t="shared" ref="D12:K12" si="4">D10*D11</f>
        <v>0</v>
      </c>
      <c r="E12" s="81">
        <f t="shared" si="4"/>
        <v>0</v>
      </c>
      <c r="F12" s="81">
        <f t="shared" si="4"/>
        <v>0</v>
      </c>
      <c r="G12" s="81">
        <f t="shared" si="4"/>
        <v>0</v>
      </c>
      <c r="H12" s="81">
        <f t="shared" si="4"/>
        <v>0</v>
      </c>
      <c r="I12" s="81">
        <f t="shared" si="4"/>
        <v>0</v>
      </c>
      <c r="J12" s="81">
        <f t="shared" si="4"/>
        <v>0</v>
      </c>
      <c r="K12" s="81">
        <f t="shared" si="4"/>
        <v>0</v>
      </c>
    </row>
    <row r="13" spans="1:13" s="72" customFormat="1" x14ac:dyDescent="0.25">
      <c r="A13" s="71" t="s">
        <v>272</v>
      </c>
      <c r="B13" s="193" t="s">
        <v>303</v>
      </c>
      <c r="C13" s="194"/>
      <c r="D13" s="194"/>
      <c r="E13" s="194"/>
      <c r="F13" s="194"/>
      <c r="G13" s="194"/>
      <c r="H13" s="194"/>
      <c r="I13" s="194"/>
      <c r="J13" s="194"/>
      <c r="K13" s="195"/>
    </row>
    <row r="14" spans="1:13" s="52" customFormat="1" x14ac:dyDescent="0.25">
      <c r="A14" s="53" t="s">
        <v>267</v>
      </c>
      <c r="B14" s="53" t="s">
        <v>284</v>
      </c>
      <c r="C14" s="55"/>
      <c r="D14" s="55"/>
      <c r="E14" s="55"/>
      <c r="F14" s="55"/>
      <c r="G14" s="55"/>
      <c r="H14" s="55"/>
      <c r="I14" s="55"/>
      <c r="J14" s="55"/>
      <c r="K14" s="55"/>
    </row>
    <row r="15" spans="1:13" s="52" customFormat="1" x14ac:dyDescent="0.25">
      <c r="A15" s="53" t="s">
        <v>268</v>
      </c>
      <c r="B15" s="53" t="s">
        <v>285</v>
      </c>
      <c r="C15" s="55"/>
      <c r="D15" s="55"/>
      <c r="E15" s="55"/>
      <c r="F15" s="55"/>
      <c r="G15" s="55"/>
      <c r="H15" s="55"/>
      <c r="I15" s="55"/>
      <c r="J15" s="55"/>
      <c r="K15" s="55"/>
    </row>
    <row r="16" spans="1:13" s="52" customFormat="1" x14ac:dyDescent="0.25">
      <c r="A16" s="53" t="s">
        <v>269</v>
      </c>
      <c r="B16" s="53" t="s">
        <v>286</v>
      </c>
      <c r="C16" s="55"/>
      <c r="D16" s="55"/>
      <c r="E16" s="55"/>
      <c r="F16" s="55"/>
      <c r="G16" s="55"/>
      <c r="H16" s="55"/>
      <c r="I16" s="55"/>
      <c r="J16" s="55"/>
      <c r="K16" s="55"/>
    </row>
    <row r="17" spans="1:11" s="52" customFormat="1" x14ac:dyDescent="0.25">
      <c r="A17" s="53" t="s">
        <v>270</v>
      </c>
      <c r="B17" s="53" t="s">
        <v>119</v>
      </c>
      <c r="C17" s="81">
        <f>C15*C16</f>
        <v>0</v>
      </c>
      <c r="D17" s="81">
        <f t="shared" ref="D17:K17" si="5">D15*D16</f>
        <v>0</v>
      </c>
      <c r="E17" s="81">
        <f t="shared" si="5"/>
        <v>0</v>
      </c>
      <c r="F17" s="81">
        <f t="shared" si="5"/>
        <v>0</v>
      </c>
      <c r="G17" s="81">
        <f t="shared" si="5"/>
        <v>0</v>
      </c>
      <c r="H17" s="81">
        <f t="shared" si="5"/>
        <v>0</v>
      </c>
      <c r="I17" s="81">
        <f t="shared" si="5"/>
        <v>0</v>
      </c>
      <c r="J17" s="81">
        <f t="shared" si="5"/>
        <v>0</v>
      </c>
      <c r="K17" s="81">
        <f t="shared" si="5"/>
        <v>0</v>
      </c>
    </row>
    <row r="18" spans="1:11" s="72" customFormat="1" x14ac:dyDescent="0.25">
      <c r="A18" s="71" t="s">
        <v>271</v>
      </c>
      <c r="B18" s="193" t="s">
        <v>303</v>
      </c>
      <c r="C18" s="194"/>
      <c r="D18" s="194"/>
      <c r="E18" s="194"/>
      <c r="F18" s="194"/>
      <c r="G18" s="194"/>
      <c r="H18" s="194"/>
      <c r="I18" s="194"/>
      <c r="J18" s="194"/>
      <c r="K18" s="195"/>
    </row>
    <row r="19" spans="1:11" s="52" customFormat="1" x14ac:dyDescent="0.25">
      <c r="A19" s="53" t="s">
        <v>273</v>
      </c>
      <c r="B19" s="53" t="s">
        <v>284</v>
      </c>
      <c r="C19" s="55"/>
      <c r="D19" s="55"/>
      <c r="E19" s="55"/>
      <c r="F19" s="55"/>
      <c r="G19" s="55"/>
      <c r="H19" s="55"/>
      <c r="I19" s="55"/>
      <c r="J19" s="55"/>
      <c r="K19" s="55"/>
    </row>
    <row r="20" spans="1:11" s="52" customFormat="1" x14ac:dyDescent="0.25">
      <c r="A20" s="53" t="s">
        <v>274</v>
      </c>
      <c r="B20" s="53" t="s">
        <v>285</v>
      </c>
      <c r="C20" s="55"/>
      <c r="D20" s="55"/>
      <c r="E20" s="55"/>
      <c r="F20" s="55"/>
      <c r="G20" s="55"/>
      <c r="H20" s="55"/>
      <c r="I20" s="55"/>
      <c r="J20" s="55"/>
      <c r="K20" s="55"/>
    </row>
    <row r="21" spans="1:11" s="52" customFormat="1" x14ac:dyDescent="0.25">
      <c r="A21" s="53" t="s">
        <v>275</v>
      </c>
      <c r="B21" s="53" t="s">
        <v>286</v>
      </c>
      <c r="C21" s="55"/>
      <c r="D21" s="55"/>
      <c r="E21" s="55"/>
      <c r="F21" s="55"/>
      <c r="G21" s="55"/>
      <c r="H21" s="55"/>
      <c r="I21" s="55"/>
      <c r="J21" s="55"/>
      <c r="K21" s="55"/>
    </row>
    <row r="22" spans="1:11" s="52" customFormat="1" x14ac:dyDescent="0.25">
      <c r="A22" s="53" t="s">
        <v>276</v>
      </c>
      <c r="B22" s="53" t="s">
        <v>119</v>
      </c>
      <c r="C22" s="68">
        <f>C20*C21</f>
        <v>0</v>
      </c>
      <c r="D22" s="68">
        <f t="shared" ref="D22:K22" si="6">D20*D21</f>
        <v>0</v>
      </c>
      <c r="E22" s="68">
        <f t="shared" si="6"/>
        <v>0</v>
      </c>
      <c r="F22" s="68">
        <f t="shared" si="6"/>
        <v>0</v>
      </c>
      <c r="G22" s="68">
        <f t="shared" si="6"/>
        <v>0</v>
      </c>
      <c r="H22" s="68">
        <f t="shared" si="6"/>
        <v>0</v>
      </c>
      <c r="I22" s="68">
        <f t="shared" si="6"/>
        <v>0</v>
      </c>
      <c r="J22" s="68">
        <f t="shared" si="6"/>
        <v>0</v>
      </c>
      <c r="K22" s="68">
        <f t="shared" si="6"/>
        <v>0</v>
      </c>
    </row>
    <row r="23" spans="1:11" s="72" customFormat="1" x14ac:dyDescent="0.25">
      <c r="A23" s="71" t="s">
        <v>277</v>
      </c>
      <c r="B23" s="193" t="s">
        <v>303</v>
      </c>
      <c r="C23" s="194"/>
      <c r="D23" s="194"/>
      <c r="E23" s="194"/>
      <c r="F23" s="194"/>
      <c r="G23" s="194"/>
      <c r="H23" s="194"/>
      <c r="I23" s="194"/>
      <c r="J23" s="194"/>
      <c r="K23" s="195"/>
    </row>
    <row r="24" spans="1:11" s="52" customFormat="1" x14ac:dyDescent="0.25">
      <c r="A24" s="53" t="s">
        <v>278</v>
      </c>
      <c r="B24" s="53" t="s">
        <v>284</v>
      </c>
      <c r="C24" s="55"/>
      <c r="D24" s="55"/>
      <c r="E24" s="55"/>
      <c r="F24" s="55"/>
      <c r="G24" s="55"/>
      <c r="H24" s="55"/>
      <c r="I24" s="55"/>
      <c r="J24" s="55"/>
      <c r="K24" s="55"/>
    </row>
    <row r="25" spans="1:11" s="52" customFormat="1" x14ac:dyDescent="0.25">
      <c r="A25" s="53" t="s">
        <v>279</v>
      </c>
      <c r="B25" s="53" t="s">
        <v>285</v>
      </c>
      <c r="C25" s="55"/>
      <c r="D25" s="55"/>
      <c r="E25" s="55"/>
      <c r="F25" s="55"/>
      <c r="G25" s="55"/>
      <c r="H25" s="55"/>
      <c r="I25" s="55"/>
      <c r="J25" s="55"/>
      <c r="K25" s="55"/>
    </row>
    <row r="26" spans="1:11" s="52" customFormat="1" x14ac:dyDescent="0.25">
      <c r="A26" s="53" t="s">
        <v>280</v>
      </c>
      <c r="B26" s="53" t="s">
        <v>286</v>
      </c>
      <c r="C26" s="55"/>
      <c r="D26" s="55"/>
      <c r="E26" s="55"/>
      <c r="F26" s="55"/>
      <c r="G26" s="55"/>
      <c r="H26" s="55"/>
      <c r="I26" s="55"/>
      <c r="J26" s="55"/>
      <c r="K26" s="55"/>
    </row>
    <row r="27" spans="1:11" s="52" customFormat="1" x14ac:dyDescent="0.25">
      <c r="A27" s="53" t="s">
        <v>281</v>
      </c>
      <c r="B27" s="53" t="s">
        <v>119</v>
      </c>
      <c r="C27" s="81">
        <f>C25*C26</f>
        <v>0</v>
      </c>
      <c r="D27" s="81">
        <f t="shared" ref="D27:K27" si="7">D25*D26</f>
        <v>0</v>
      </c>
      <c r="E27" s="81">
        <f t="shared" si="7"/>
        <v>0</v>
      </c>
      <c r="F27" s="81">
        <f t="shared" si="7"/>
        <v>0</v>
      </c>
      <c r="G27" s="81">
        <f t="shared" si="7"/>
        <v>0</v>
      </c>
      <c r="H27" s="81">
        <f t="shared" si="7"/>
        <v>0</v>
      </c>
      <c r="I27" s="81">
        <f t="shared" si="7"/>
        <v>0</v>
      </c>
      <c r="J27" s="81">
        <f t="shared" si="7"/>
        <v>0</v>
      </c>
      <c r="K27" s="81">
        <f t="shared" si="7"/>
        <v>0</v>
      </c>
    </row>
    <row r="28" spans="1:11" x14ac:dyDescent="0.25">
      <c r="A28" s="103" t="s">
        <v>120</v>
      </c>
      <c r="B28" s="103" t="s">
        <v>121</v>
      </c>
      <c r="C28" s="69">
        <f>C32+C36+C40+C44</f>
        <v>0</v>
      </c>
      <c r="D28" s="69">
        <f t="shared" ref="D28:K28" si="8">D32+D36+D40+D44</f>
        <v>0</v>
      </c>
      <c r="E28" s="69">
        <f t="shared" si="8"/>
        <v>0</v>
      </c>
      <c r="F28" s="69">
        <f t="shared" si="8"/>
        <v>0</v>
      </c>
      <c r="G28" s="69">
        <f t="shared" si="8"/>
        <v>0</v>
      </c>
      <c r="H28" s="69">
        <f t="shared" si="8"/>
        <v>0</v>
      </c>
      <c r="I28" s="69">
        <f t="shared" si="8"/>
        <v>0</v>
      </c>
      <c r="J28" s="69">
        <f t="shared" si="8"/>
        <v>0</v>
      </c>
      <c r="K28" s="69">
        <f t="shared" si="8"/>
        <v>0</v>
      </c>
    </row>
    <row r="29" spans="1:11" s="72" customFormat="1" x14ac:dyDescent="0.25">
      <c r="A29" s="71" t="s">
        <v>288</v>
      </c>
      <c r="B29" s="193" t="s">
        <v>302</v>
      </c>
      <c r="C29" s="194"/>
      <c r="D29" s="194"/>
      <c r="E29" s="194"/>
      <c r="F29" s="194"/>
      <c r="G29" s="194"/>
      <c r="H29" s="194"/>
      <c r="I29" s="194"/>
      <c r="J29" s="194"/>
      <c r="K29" s="195"/>
    </row>
    <row r="30" spans="1:11" s="52" customFormat="1" x14ac:dyDescent="0.25">
      <c r="A30" s="53" t="s">
        <v>289</v>
      </c>
      <c r="B30" s="104" t="s">
        <v>287</v>
      </c>
      <c r="C30" s="55"/>
      <c r="D30" s="55"/>
      <c r="E30" s="55"/>
      <c r="F30" s="55"/>
      <c r="G30" s="55"/>
      <c r="H30" s="55"/>
      <c r="I30" s="55"/>
      <c r="J30" s="55"/>
      <c r="K30" s="55"/>
    </row>
    <row r="31" spans="1:11" s="52" customFormat="1" ht="30" x14ac:dyDescent="0.25">
      <c r="A31" s="53" t="s">
        <v>290</v>
      </c>
      <c r="B31" s="104" t="s">
        <v>135</v>
      </c>
      <c r="C31" s="55"/>
      <c r="D31" s="55"/>
      <c r="E31" s="55"/>
      <c r="F31" s="55"/>
      <c r="G31" s="55"/>
      <c r="H31" s="55"/>
      <c r="I31" s="55"/>
      <c r="J31" s="55"/>
      <c r="K31" s="55"/>
    </row>
    <row r="32" spans="1:11" s="52" customFormat="1" x14ac:dyDescent="0.25">
      <c r="A32" s="53" t="s">
        <v>291</v>
      </c>
      <c r="B32" s="104" t="s">
        <v>119</v>
      </c>
      <c r="C32" s="81">
        <f>C30*C31</f>
        <v>0</v>
      </c>
      <c r="D32" s="81">
        <f t="shared" ref="D32:K32" si="9">D30*D31</f>
        <v>0</v>
      </c>
      <c r="E32" s="81">
        <f t="shared" si="9"/>
        <v>0</v>
      </c>
      <c r="F32" s="81">
        <f t="shared" si="9"/>
        <v>0</v>
      </c>
      <c r="G32" s="81">
        <f t="shared" si="9"/>
        <v>0</v>
      </c>
      <c r="H32" s="81">
        <f t="shared" si="9"/>
        <v>0</v>
      </c>
      <c r="I32" s="81">
        <f t="shared" si="9"/>
        <v>0</v>
      </c>
      <c r="J32" s="81">
        <f t="shared" si="9"/>
        <v>0</v>
      </c>
      <c r="K32" s="81">
        <f t="shared" si="9"/>
        <v>0</v>
      </c>
    </row>
    <row r="33" spans="1:11" s="72" customFormat="1" x14ac:dyDescent="0.25">
      <c r="A33" s="71" t="s">
        <v>292</v>
      </c>
      <c r="B33" s="193" t="s">
        <v>302</v>
      </c>
      <c r="C33" s="194"/>
      <c r="D33" s="194"/>
      <c r="E33" s="194"/>
      <c r="F33" s="194"/>
      <c r="G33" s="194"/>
      <c r="H33" s="194"/>
      <c r="I33" s="194"/>
      <c r="J33" s="194"/>
      <c r="K33" s="195"/>
    </row>
    <row r="34" spans="1:11" s="52" customFormat="1" x14ac:dyDescent="0.25">
      <c r="A34" s="53" t="s">
        <v>282</v>
      </c>
      <c r="B34" s="104" t="s">
        <v>287</v>
      </c>
      <c r="C34" s="55"/>
      <c r="D34" s="55"/>
      <c r="E34" s="55"/>
      <c r="F34" s="55"/>
      <c r="G34" s="55"/>
      <c r="H34" s="55"/>
      <c r="I34" s="55"/>
      <c r="J34" s="55"/>
      <c r="K34" s="55"/>
    </row>
    <row r="35" spans="1:11" s="52" customFormat="1" ht="30" x14ac:dyDescent="0.25">
      <c r="A35" s="53" t="s">
        <v>283</v>
      </c>
      <c r="B35" s="104" t="s">
        <v>135</v>
      </c>
      <c r="C35" s="55"/>
      <c r="D35" s="55"/>
      <c r="E35" s="55"/>
      <c r="F35" s="55"/>
      <c r="G35" s="55"/>
      <c r="H35" s="55"/>
      <c r="I35" s="55"/>
      <c r="J35" s="55"/>
      <c r="K35" s="55"/>
    </row>
    <row r="36" spans="1:11" s="52" customFormat="1" x14ac:dyDescent="0.25">
      <c r="A36" s="53" t="s">
        <v>293</v>
      </c>
      <c r="B36" s="104" t="s">
        <v>119</v>
      </c>
      <c r="C36" s="81">
        <f>C34*C35</f>
        <v>0</v>
      </c>
      <c r="D36" s="81">
        <f>D34*D35</f>
        <v>0</v>
      </c>
      <c r="E36" s="81">
        <f t="shared" ref="E36:K36" si="10">E34*E35</f>
        <v>0</v>
      </c>
      <c r="F36" s="81">
        <f t="shared" si="10"/>
        <v>0</v>
      </c>
      <c r="G36" s="81">
        <f t="shared" si="10"/>
        <v>0</v>
      </c>
      <c r="H36" s="81">
        <f t="shared" si="10"/>
        <v>0</v>
      </c>
      <c r="I36" s="81">
        <f t="shared" si="10"/>
        <v>0</v>
      </c>
      <c r="J36" s="81">
        <f t="shared" si="10"/>
        <v>0</v>
      </c>
      <c r="K36" s="81">
        <f t="shared" si="10"/>
        <v>0</v>
      </c>
    </row>
    <row r="37" spans="1:11" s="72" customFormat="1" x14ac:dyDescent="0.25">
      <c r="A37" s="71" t="s">
        <v>294</v>
      </c>
      <c r="B37" s="193" t="s">
        <v>302</v>
      </c>
      <c r="C37" s="194"/>
      <c r="D37" s="194"/>
      <c r="E37" s="194"/>
      <c r="F37" s="194"/>
      <c r="G37" s="194"/>
      <c r="H37" s="194"/>
      <c r="I37" s="194"/>
      <c r="J37" s="194"/>
      <c r="K37" s="195"/>
    </row>
    <row r="38" spans="1:11" s="52" customFormat="1" x14ac:dyDescent="0.25">
      <c r="A38" s="53" t="s">
        <v>295</v>
      </c>
      <c r="B38" s="104" t="s">
        <v>287</v>
      </c>
      <c r="C38" s="55"/>
      <c r="D38" s="55"/>
      <c r="E38" s="55"/>
      <c r="F38" s="55"/>
      <c r="G38" s="55"/>
      <c r="H38" s="55"/>
      <c r="I38" s="55"/>
      <c r="J38" s="55"/>
      <c r="K38" s="55"/>
    </row>
    <row r="39" spans="1:11" s="52" customFormat="1" ht="30" x14ac:dyDescent="0.25">
      <c r="A39" s="53" t="s">
        <v>296</v>
      </c>
      <c r="B39" s="104" t="s">
        <v>135</v>
      </c>
      <c r="C39" s="55"/>
      <c r="D39" s="55"/>
      <c r="E39" s="55"/>
      <c r="F39" s="55"/>
      <c r="G39" s="55"/>
      <c r="H39" s="55"/>
      <c r="I39" s="55"/>
      <c r="J39" s="55"/>
      <c r="K39" s="55"/>
    </row>
    <row r="40" spans="1:11" s="52" customFormat="1" x14ac:dyDescent="0.25">
      <c r="A40" s="53" t="s">
        <v>297</v>
      </c>
      <c r="B40" s="104" t="s">
        <v>119</v>
      </c>
      <c r="C40" s="81">
        <f>C38*C39</f>
        <v>0</v>
      </c>
      <c r="D40" s="81">
        <f t="shared" ref="D40:K40" si="11">D38*D39</f>
        <v>0</v>
      </c>
      <c r="E40" s="81">
        <f t="shared" si="11"/>
        <v>0</v>
      </c>
      <c r="F40" s="81">
        <f t="shared" si="11"/>
        <v>0</v>
      </c>
      <c r="G40" s="81">
        <f t="shared" si="11"/>
        <v>0</v>
      </c>
      <c r="H40" s="81">
        <f t="shared" si="11"/>
        <v>0</v>
      </c>
      <c r="I40" s="81">
        <f t="shared" si="11"/>
        <v>0</v>
      </c>
      <c r="J40" s="81">
        <f t="shared" si="11"/>
        <v>0</v>
      </c>
      <c r="K40" s="81">
        <f t="shared" si="11"/>
        <v>0</v>
      </c>
    </row>
    <row r="41" spans="1:11" s="72" customFormat="1" x14ac:dyDescent="0.25">
      <c r="A41" s="71" t="s">
        <v>298</v>
      </c>
      <c r="B41" s="193" t="s">
        <v>302</v>
      </c>
      <c r="C41" s="194"/>
      <c r="D41" s="194"/>
      <c r="E41" s="194"/>
      <c r="F41" s="194"/>
      <c r="G41" s="194"/>
      <c r="H41" s="194"/>
      <c r="I41" s="194"/>
      <c r="J41" s="194"/>
      <c r="K41" s="195"/>
    </row>
    <row r="42" spans="1:11" s="52" customFormat="1" x14ac:dyDescent="0.25">
      <c r="A42" s="53" t="s">
        <v>299</v>
      </c>
      <c r="B42" s="104" t="s">
        <v>287</v>
      </c>
      <c r="C42" s="55"/>
      <c r="D42" s="55"/>
      <c r="E42" s="55"/>
      <c r="F42" s="55"/>
      <c r="G42" s="55"/>
      <c r="H42" s="55"/>
      <c r="I42" s="55"/>
      <c r="J42" s="55"/>
      <c r="K42" s="55"/>
    </row>
    <row r="43" spans="1:11" s="52" customFormat="1" ht="30" x14ac:dyDescent="0.25">
      <c r="A43" s="53" t="s">
        <v>300</v>
      </c>
      <c r="B43" s="104" t="s">
        <v>135</v>
      </c>
      <c r="C43" s="55"/>
      <c r="D43" s="55"/>
      <c r="E43" s="55"/>
      <c r="F43" s="55"/>
      <c r="G43" s="55"/>
      <c r="H43" s="55"/>
      <c r="I43" s="55"/>
      <c r="J43" s="55"/>
      <c r="K43" s="55"/>
    </row>
    <row r="44" spans="1:11" s="52" customFormat="1" x14ac:dyDescent="0.25">
      <c r="A44" s="53" t="s">
        <v>301</v>
      </c>
      <c r="B44" s="104" t="s">
        <v>119</v>
      </c>
      <c r="C44" s="81">
        <f>C42*C43</f>
        <v>0</v>
      </c>
      <c r="D44" s="81">
        <f t="shared" ref="D44:K44" si="12">D42*D43</f>
        <v>0</v>
      </c>
      <c r="E44" s="81">
        <f t="shared" si="12"/>
        <v>0</v>
      </c>
      <c r="F44" s="81">
        <f t="shared" si="12"/>
        <v>0</v>
      </c>
      <c r="G44" s="81">
        <f t="shared" si="12"/>
        <v>0</v>
      </c>
      <c r="H44" s="81">
        <f t="shared" si="12"/>
        <v>0</v>
      </c>
      <c r="I44" s="81">
        <f t="shared" si="12"/>
        <v>0</v>
      </c>
      <c r="J44" s="81">
        <f t="shared" si="12"/>
        <v>0</v>
      </c>
      <c r="K44" s="81">
        <f t="shared" si="12"/>
        <v>0</v>
      </c>
    </row>
    <row r="45" spans="1:11" s="52" customFormat="1" ht="30" x14ac:dyDescent="0.25">
      <c r="A45" s="103" t="s">
        <v>544</v>
      </c>
      <c r="B45" s="103" t="s">
        <v>573</v>
      </c>
      <c r="C45" s="55"/>
      <c r="D45" s="55"/>
      <c r="E45" s="55"/>
      <c r="F45" s="55"/>
      <c r="G45" s="55"/>
      <c r="H45" s="55"/>
      <c r="I45" s="55"/>
      <c r="J45" s="55"/>
      <c r="K45" s="55"/>
    </row>
    <row r="46" spans="1:11" ht="30" x14ac:dyDescent="0.25">
      <c r="A46" s="70" t="s">
        <v>122</v>
      </c>
      <c r="B46" s="103" t="s">
        <v>256</v>
      </c>
      <c r="C46" s="69">
        <f>C47+C48+C49</f>
        <v>0</v>
      </c>
      <c r="D46" s="69">
        <f t="shared" ref="D46:I46" si="13">D47+D48+D49</f>
        <v>0</v>
      </c>
      <c r="E46" s="69">
        <f t="shared" si="13"/>
        <v>0</v>
      </c>
      <c r="F46" s="69">
        <f t="shared" si="13"/>
        <v>0</v>
      </c>
      <c r="G46" s="69">
        <f t="shared" si="13"/>
        <v>0</v>
      </c>
      <c r="H46" s="69">
        <f t="shared" si="13"/>
        <v>0</v>
      </c>
      <c r="I46" s="69">
        <f t="shared" si="13"/>
        <v>0</v>
      </c>
      <c r="J46" s="69">
        <f t="shared" ref="J46:K46" si="14">J47+J48+J49</f>
        <v>0</v>
      </c>
      <c r="K46" s="69">
        <f t="shared" si="14"/>
        <v>0</v>
      </c>
    </row>
    <row r="47" spans="1:11" s="80" customFormat="1" ht="30" x14ac:dyDescent="0.25">
      <c r="A47" s="78" t="s">
        <v>123</v>
      </c>
      <c r="B47" s="105" t="s">
        <v>507</v>
      </c>
      <c r="C47" s="143"/>
      <c r="D47" s="143"/>
      <c r="E47" s="143"/>
      <c r="F47" s="143"/>
      <c r="G47" s="143"/>
      <c r="H47" s="143"/>
      <c r="I47" s="143"/>
      <c r="J47" s="129"/>
      <c r="K47" s="129"/>
    </row>
    <row r="48" spans="1:11" x14ac:dyDescent="0.25">
      <c r="A48" s="78" t="s">
        <v>124</v>
      </c>
      <c r="B48" s="126" t="s">
        <v>508</v>
      </c>
      <c r="C48" s="144"/>
      <c r="D48" s="144"/>
      <c r="E48" s="144"/>
      <c r="F48" s="144"/>
      <c r="G48" s="144"/>
      <c r="H48" s="144"/>
      <c r="I48" s="144"/>
      <c r="J48" s="55"/>
      <c r="K48" s="55"/>
    </row>
    <row r="49" spans="1:13" s="80" customFormat="1" x14ac:dyDescent="0.25">
      <c r="A49" s="78" t="s">
        <v>125</v>
      </c>
      <c r="B49" s="105" t="s">
        <v>126</v>
      </c>
      <c r="C49" s="82">
        <f>SUM(C50:C59)</f>
        <v>0</v>
      </c>
      <c r="D49" s="82">
        <f t="shared" ref="D49:I49" si="15">SUM(D50:D59)</f>
        <v>0</v>
      </c>
      <c r="E49" s="82">
        <f t="shared" si="15"/>
        <v>0</v>
      </c>
      <c r="F49" s="82">
        <f t="shared" si="15"/>
        <v>0</v>
      </c>
      <c r="G49" s="82">
        <f t="shared" si="15"/>
        <v>0</v>
      </c>
      <c r="H49" s="82">
        <f t="shared" si="15"/>
        <v>0</v>
      </c>
      <c r="I49" s="82">
        <f t="shared" si="15"/>
        <v>0</v>
      </c>
      <c r="J49" s="82">
        <f t="shared" ref="J49:K49" si="16">SUM(J50:J59)</f>
        <v>0</v>
      </c>
      <c r="K49" s="82">
        <f t="shared" si="16"/>
        <v>0</v>
      </c>
    </row>
    <row r="50" spans="1:13" s="80" customFormat="1" x14ac:dyDescent="0.25">
      <c r="A50" s="109" t="s">
        <v>539</v>
      </c>
      <c r="B50" s="109" t="s">
        <v>206</v>
      </c>
      <c r="C50" s="55"/>
      <c r="D50" s="55"/>
      <c r="E50" s="55"/>
      <c r="F50" s="55"/>
      <c r="G50" s="55"/>
      <c r="H50" s="55"/>
      <c r="I50" s="55"/>
      <c r="J50" s="55"/>
      <c r="K50" s="55"/>
    </row>
    <row r="51" spans="1:13" x14ac:dyDescent="0.25">
      <c r="A51" s="109" t="s">
        <v>540</v>
      </c>
      <c r="B51" s="109" t="s">
        <v>510</v>
      </c>
      <c r="C51" s="55"/>
      <c r="D51" s="55"/>
      <c r="E51" s="55"/>
      <c r="F51" s="55"/>
      <c r="G51" s="55"/>
      <c r="H51" s="55"/>
      <c r="I51" s="55"/>
      <c r="J51" s="55"/>
      <c r="K51" s="55"/>
    </row>
    <row r="52" spans="1:13" x14ac:dyDescent="0.25">
      <c r="A52" s="109" t="s">
        <v>541</v>
      </c>
      <c r="B52" s="109" t="s">
        <v>511</v>
      </c>
      <c r="C52" s="55"/>
      <c r="D52" s="55"/>
      <c r="E52" s="55"/>
      <c r="F52" s="55"/>
      <c r="G52" s="55"/>
      <c r="H52" s="55"/>
      <c r="I52" s="55"/>
      <c r="J52" s="81">
        <f t="shared" ref="J52:K52" si="17">+J136</f>
        <v>0</v>
      </c>
      <c r="K52" s="81">
        <f t="shared" si="17"/>
        <v>0</v>
      </c>
    </row>
    <row r="53" spans="1:13" x14ac:dyDescent="0.25">
      <c r="A53" s="109" t="s">
        <v>542</v>
      </c>
      <c r="B53" s="109" t="s">
        <v>512</v>
      </c>
      <c r="C53" s="55"/>
      <c r="D53" s="55"/>
      <c r="E53" s="55"/>
      <c r="F53" s="55"/>
      <c r="G53" s="55"/>
      <c r="H53" s="55"/>
      <c r="I53" s="55"/>
      <c r="J53" s="55"/>
      <c r="K53" s="55"/>
    </row>
    <row r="54" spans="1:13" x14ac:dyDescent="0.25">
      <c r="A54" s="109" t="s">
        <v>543</v>
      </c>
      <c r="B54" s="109" t="s">
        <v>514</v>
      </c>
      <c r="C54" s="55"/>
      <c r="D54" s="55"/>
      <c r="E54" s="55"/>
      <c r="F54" s="55"/>
      <c r="G54" s="55"/>
      <c r="H54" s="55"/>
      <c r="I54" s="55"/>
      <c r="J54" s="55"/>
      <c r="K54" s="55"/>
    </row>
    <row r="55" spans="1:13" x14ac:dyDescent="0.25">
      <c r="A55" s="109" t="s">
        <v>565</v>
      </c>
      <c r="B55" s="109" t="s">
        <v>516</v>
      </c>
      <c r="C55" s="55"/>
      <c r="D55" s="55"/>
      <c r="E55" s="55"/>
      <c r="F55" s="55"/>
      <c r="G55" s="55"/>
      <c r="H55" s="55"/>
      <c r="I55" s="55"/>
      <c r="J55" s="55"/>
      <c r="K55" s="55"/>
    </row>
    <row r="56" spans="1:13" x14ac:dyDescent="0.25">
      <c r="A56" s="109" t="s">
        <v>566</v>
      </c>
      <c r="B56" s="109" t="s">
        <v>518</v>
      </c>
      <c r="C56" s="55"/>
      <c r="D56" s="55"/>
      <c r="E56" s="55"/>
      <c r="F56" s="55"/>
      <c r="G56" s="55"/>
      <c r="H56" s="55"/>
      <c r="I56" s="55"/>
      <c r="J56" s="55"/>
      <c r="K56" s="55"/>
    </row>
    <row r="57" spans="1:13" x14ac:dyDescent="0.25">
      <c r="A57" s="109" t="s">
        <v>567</v>
      </c>
      <c r="B57" s="109" t="s">
        <v>520</v>
      </c>
      <c r="C57" s="55"/>
      <c r="D57" s="55"/>
      <c r="E57" s="55"/>
      <c r="F57" s="55"/>
      <c r="G57" s="55"/>
      <c r="H57" s="55"/>
      <c r="I57" s="55"/>
      <c r="J57" s="55"/>
      <c r="K57" s="55"/>
    </row>
    <row r="58" spans="1:13" x14ac:dyDescent="0.25">
      <c r="A58" s="109" t="s">
        <v>568</v>
      </c>
      <c r="B58" s="109" t="s">
        <v>522</v>
      </c>
      <c r="C58" s="55"/>
      <c r="D58" s="55"/>
      <c r="E58" s="55"/>
      <c r="F58" s="55"/>
      <c r="G58" s="55"/>
      <c r="H58" s="55"/>
      <c r="I58" s="55"/>
      <c r="J58" s="55"/>
      <c r="K58" s="55"/>
    </row>
    <row r="59" spans="1:13" x14ac:dyDescent="0.25">
      <c r="A59" s="109" t="s">
        <v>569</v>
      </c>
      <c r="B59" s="109" t="s">
        <v>524</v>
      </c>
      <c r="C59" s="55"/>
      <c r="D59" s="55"/>
      <c r="E59" s="55"/>
      <c r="F59" s="55"/>
      <c r="G59" s="55"/>
      <c r="H59" s="55"/>
      <c r="I59" s="55"/>
      <c r="J59" s="55"/>
      <c r="K59" s="55"/>
    </row>
    <row r="60" spans="1:13" x14ac:dyDescent="0.25">
      <c r="A60" s="103" t="s">
        <v>127</v>
      </c>
      <c r="B60" s="196" t="s">
        <v>128</v>
      </c>
      <c r="C60" s="197"/>
      <c r="D60" s="197"/>
      <c r="E60" s="197"/>
      <c r="F60" s="197"/>
      <c r="G60" s="197"/>
      <c r="H60" s="197"/>
      <c r="I60" s="197"/>
      <c r="J60" s="197"/>
      <c r="K60" s="198"/>
      <c r="L60" s="80"/>
    </row>
    <row r="61" spans="1:13" x14ac:dyDescent="0.25">
      <c r="A61" s="158" t="s">
        <v>129</v>
      </c>
      <c r="B61" s="190" t="s">
        <v>451</v>
      </c>
      <c r="C61" s="191"/>
      <c r="D61" s="191"/>
      <c r="E61" s="191"/>
      <c r="F61" s="191"/>
      <c r="G61" s="191"/>
      <c r="H61" s="191"/>
      <c r="I61" s="191"/>
      <c r="J61" s="191"/>
      <c r="K61" s="192"/>
      <c r="M61" s="83"/>
    </row>
    <row r="62" spans="1:13" x14ac:dyDescent="0.25">
      <c r="A62" s="160" t="s">
        <v>318</v>
      </c>
      <c r="B62" s="116" t="s">
        <v>449</v>
      </c>
      <c r="C62" s="55"/>
      <c r="D62" s="81">
        <f>C65</f>
        <v>0</v>
      </c>
      <c r="E62" s="81">
        <f>IF(E5&gt;0, D65, 0)</f>
        <v>0</v>
      </c>
      <c r="F62" s="81">
        <f>IF(F5&gt;0, E65, 0)</f>
        <v>0</v>
      </c>
      <c r="G62" s="81">
        <f>IF(F5&gt;0, F65, IF(E5&gt;0, E65, D65))</f>
        <v>0</v>
      </c>
      <c r="H62" s="81">
        <f>G65</f>
        <v>0</v>
      </c>
      <c r="I62" s="81">
        <f t="shared" ref="I62:K62" si="18">H65</f>
        <v>0</v>
      </c>
      <c r="J62" s="81">
        <f t="shared" si="18"/>
        <v>0</v>
      </c>
      <c r="K62" s="81">
        <f t="shared" si="18"/>
        <v>0</v>
      </c>
      <c r="M62" s="83"/>
    </row>
    <row r="63" spans="1:13" x14ac:dyDescent="0.25">
      <c r="A63" s="160" t="s">
        <v>319</v>
      </c>
      <c r="B63" s="116" t="s">
        <v>311</v>
      </c>
      <c r="C63" s="55"/>
      <c r="D63" s="55"/>
      <c r="E63" s="55"/>
      <c r="F63" s="55"/>
      <c r="G63" s="55"/>
      <c r="H63" s="55"/>
      <c r="I63" s="55"/>
      <c r="J63" s="55"/>
      <c r="K63" s="55"/>
    </row>
    <row r="64" spans="1:13" x14ac:dyDescent="0.25">
      <c r="A64" s="160" t="s">
        <v>320</v>
      </c>
      <c r="B64" s="116" t="s">
        <v>312</v>
      </c>
      <c r="C64" s="55"/>
      <c r="D64" s="55"/>
      <c r="E64" s="55"/>
      <c r="F64" s="55"/>
      <c r="G64" s="55"/>
      <c r="H64" s="55"/>
      <c r="I64" s="55"/>
      <c r="J64" s="55"/>
      <c r="K64" s="55"/>
    </row>
    <row r="65" spans="1:13" x14ac:dyDescent="0.25">
      <c r="A65" s="160" t="s">
        <v>321</v>
      </c>
      <c r="B65" s="116" t="s">
        <v>450</v>
      </c>
      <c r="C65" s="81">
        <f>+C62+C63-C64</f>
        <v>0</v>
      </c>
      <c r="D65" s="81">
        <f t="shared" ref="D65:K65" si="19">+D62+D63-D64</f>
        <v>0</v>
      </c>
      <c r="E65" s="81">
        <f t="shared" si="19"/>
        <v>0</v>
      </c>
      <c r="F65" s="81">
        <f t="shared" si="19"/>
        <v>0</v>
      </c>
      <c r="G65" s="81">
        <f t="shared" si="19"/>
        <v>0</v>
      </c>
      <c r="H65" s="81">
        <f t="shared" si="19"/>
        <v>0</v>
      </c>
      <c r="I65" s="81">
        <f t="shared" si="19"/>
        <v>0</v>
      </c>
      <c r="J65" s="81">
        <f t="shared" si="19"/>
        <v>0</v>
      </c>
      <c r="K65" s="81">
        <f t="shared" si="19"/>
        <v>0</v>
      </c>
      <c r="M65" s="83"/>
    </row>
    <row r="66" spans="1:13" x14ac:dyDescent="0.25">
      <c r="A66" s="160" t="s">
        <v>590</v>
      </c>
      <c r="B66" s="116" t="s">
        <v>313</v>
      </c>
      <c r="C66" s="55"/>
      <c r="D66" s="81">
        <f>C69</f>
        <v>0</v>
      </c>
      <c r="E66" s="81">
        <f>IF(E5&gt;0, D69, 0)</f>
        <v>0</v>
      </c>
      <c r="F66" s="81">
        <f>IF(F5&gt;0, E69, 0)</f>
        <v>0</v>
      </c>
      <c r="G66" s="81">
        <f>IF(F5&gt;0, F69, IF(E5&gt;0, E69, D69))</f>
        <v>0</v>
      </c>
      <c r="H66" s="81">
        <f t="shared" ref="H66:K66" si="20">G69</f>
        <v>0</v>
      </c>
      <c r="I66" s="81">
        <f t="shared" si="20"/>
        <v>0</v>
      </c>
      <c r="J66" s="81">
        <f t="shared" si="20"/>
        <v>0</v>
      </c>
      <c r="K66" s="81">
        <f t="shared" si="20"/>
        <v>0</v>
      </c>
    </row>
    <row r="67" spans="1:13" x14ac:dyDescent="0.25">
      <c r="A67" s="160" t="s">
        <v>591</v>
      </c>
      <c r="B67" s="116" t="s">
        <v>314</v>
      </c>
      <c r="C67" s="55"/>
      <c r="D67" s="55"/>
      <c r="E67" s="55"/>
      <c r="F67" s="55"/>
      <c r="G67" s="55"/>
      <c r="H67" s="55"/>
      <c r="I67" s="55"/>
      <c r="J67" s="55"/>
      <c r="K67" s="55"/>
    </row>
    <row r="68" spans="1:13" x14ac:dyDescent="0.25">
      <c r="A68" s="160" t="s">
        <v>592</v>
      </c>
      <c r="B68" s="116" t="s">
        <v>315</v>
      </c>
      <c r="C68" s="55"/>
      <c r="D68" s="55"/>
      <c r="E68" s="55"/>
      <c r="F68" s="55"/>
      <c r="G68" s="55"/>
      <c r="H68" s="55"/>
      <c r="I68" s="55"/>
      <c r="J68" s="55"/>
      <c r="K68" s="55"/>
    </row>
    <row r="69" spans="1:13" x14ac:dyDescent="0.25">
      <c r="A69" s="160" t="s">
        <v>593</v>
      </c>
      <c r="B69" s="116" t="s">
        <v>316</v>
      </c>
      <c r="C69" s="81">
        <f>C66+C67</f>
        <v>0</v>
      </c>
      <c r="D69" s="81">
        <f t="shared" ref="D69:K69" si="21">D66+D67</f>
        <v>0</v>
      </c>
      <c r="E69" s="81">
        <f t="shared" si="21"/>
        <v>0</v>
      </c>
      <c r="F69" s="81">
        <f t="shared" si="21"/>
        <v>0</v>
      </c>
      <c r="G69" s="81">
        <f t="shared" si="21"/>
        <v>0</v>
      </c>
      <c r="H69" s="81">
        <f t="shared" si="21"/>
        <v>0</v>
      </c>
      <c r="I69" s="81">
        <f t="shared" si="21"/>
        <v>0</v>
      </c>
      <c r="J69" s="81">
        <f t="shared" si="21"/>
        <v>0</v>
      </c>
      <c r="K69" s="81">
        <f t="shared" si="21"/>
        <v>0</v>
      </c>
    </row>
    <row r="70" spans="1:13" x14ac:dyDescent="0.25">
      <c r="A70" s="160" t="s">
        <v>594</v>
      </c>
      <c r="B70" s="116" t="s">
        <v>317</v>
      </c>
      <c r="C70" s="92">
        <f>+C65-C69</f>
        <v>0</v>
      </c>
      <c r="D70" s="92">
        <f t="shared" ref="D70:K70" si="22">+D65-D69</f>
        <v>0</v>
      </c>
      <c r="E70" s="92">
        <f t="shared" si="22"/>
        <v>0</v>
      </c>
      <c r="F70" s="92">
        <f t="shared" si="22"/>
        <v>0</v>
      </c>
      <c r="G70" s="92">
        <f t="shared" si="22"/>
        <v>0</v>
      </c>
      <c r="H70" s="92">
        <f t="shared" si="22"/>
        <v>0</v>
      </c>
      <c r="I70" s="92">
        <f t="shared" si="22"/>
        <v>0</v>
      </c>
      <c r="J70" s="92">
        <f t="shared" si="22"/>
        <v>0</v>
      </c>
      <c r="K70" s="92">
        <f t="shared" si="22"/>
        <v>0</v>
      </c>
      <c r="M70" s="83"/>
    </row>
    <row r="71" spans="1:13" x14ac:dyDescent="0.25">
      <c r="A71" s="158" t="s">
        <v>130</v>
      </c>
      <c r="B71" s="180" t="s">
        <v>131</v>
      </c>
      <c r="C71" s="181"/>
      <c r="D71" s="181"/>
      <c r="E71" s="181"/>
      <c r="F71" s="181"/>
      <c r="G71" s="181"/>
      <c r="H71" s="181"/>
      <c r="I71" s="181"/>
      <c r="J71" s="181"/>
      <c r="K71" s="182"/>
    </row>
    <row r="72" spans="1:13" x14ac:dyDescent="0.25">
      <c r="A72" s="160" t="s">
        <v>322</v>
      </c>
      <c r="B72" s="116" t="s">
        <v>307</v>
      </c>
      <c r="C72" s="55"/>
      <c r="D72" s="81">
        <f>C75</f>
        <v>0</v>
      </c>
      <c r="E72" s="81">
        <f>IF(E5&gt;0, D75, 0)</f>
        <v>0</v>
      </c>
      <c r="F72" s="81">
        <f>IF(F5&gt;0, E75, 0)</f>
        <v>0</v>
      </c>
      <c r="G72" s="81">
        <f>IF(F5&gt;0, F75, IF(E5&gt;0, E75, D75))</f>
        <v>0</v>
      </c>
      <c r="H72" s="81">
        <f t="shared" ref="H72:K72" si="23">G75</f>
        <v>0</v>
      </c>
      <c r="I72" s="81">
        <f t="shared" si="23"/>
        <v>0</v>
      </c>
      <c r="J72" s="81">
        <f t="shared" si="23"/>
        <v>0</v>
      </c>
      <c r="K72" s="81">
        <f t="shared" si="23"/>
        <v>0</v>
      </c>
    </row>
    <row r="73" spans="1:13" x14ac:dyDescent="0.25">
      <c r="A73" s="160" t="s">
        <v>323</v>
      </c>
      <c r="B73" s="116" t="s">
        <v>308</v>
      </c>
      <c r="C73" s="55"/>
      <c r="D73" s="55"/>
      <c r="E73" s="55"/>
      <c r="F73" s="55"/>
      <c r="G73" s="55"/>
      <c r="H73" s="55"/>
      <c r="I73" s="55"/>
      <c r="J73" s="55"/>
      <c r="K73" s="55"/>
    </row>
    <row r="74" spans="1:13" x14ac:dyDescent="0.25">
      <c r="A74" s="160" t="s">
        <v>324</v>
      </c>
      <c r="B74" s="116" t="s">
        <v>309</v>
      </c>
      <c r="C74" s="55"/>
      <c r="D74" s="55"/>
      <c r="E74" s="55"/>
      <c r="F74" s="55"/>
      <c r="G74" s="55"/>
      <c r="H74" s="55"/>
      <c r="I74" s="55"/>
      <c r="J74" s="55"/>
      <c r="K74" s="55"/>
    </row>
    <row r="75" spans="1:13" x14ac:dyDescent="0.25">
      <c r="A75" s="160" t="s">
        <v>325</v>
      </c>
      <c r="B75" s="116" t="s">
        <v>310</v>
      </c>
      <c r="C75" s="81">
        <f>C72+C73-C74</f>
        <v>0</v>
      </c>
      <c r="D75" s="81">
        <f>D72+D73-D74</f>
        <v>0</v>
      </c>
      <c r="E75" s="81">
        <f t="shared" ref="E75:K75" si="24">E72+E73-E74</f>
        <v>0</v>
      </c>
      <c r="F75" s="81">
        <f t="shared" si="24"/>
        <v>0</v>
      </c>
      <c r="G75" s="81">
        <f t="shared" si="24"/>
        <v>0</v>
      </c>
      <c r="H75" s="81">
        <f t="shared" si="24"/>
        <v>0</v>
      </c>
      <c r="I75" s="81">
        <f t="shared" si="24"/>
        <v>0</v>
      </c>
      <c r="J75" s="81">
        <f t="shared" si="24"/>
        <v>0</v>
      </c>
      <c r="K75" s="81">
        <f t="shared" si="24"/>
        <v>0</v>
      </c>
    </row>
    <row r="76" spans="1:13" x14ac:dyDescent="0.25">
      <c r="A76" s="158" t="s">
        <v>412</v>
      </c>
      <c r="B76" s="180" t="s">
        <v>132</v>
      </c>
      <c r="C76" s="181"/>
      <c r="D76" s="181"/>
      <c r="E76" s="181"/>
      <c r="F76" s="181"/>
      <c r="G76" s="181"/>
      <c r="H76" s="181"/>
      <c r="I76" s="181"/>
      <c r="J76" s="181"/>
      <c r="K76" s="182"/>
    </row>
    <row r="77" spans="1:13" x14ac:dyDescent="0.25">
      <c r="A77" s="160" t="s">
        <v>413</v>
      </c>
      <c r="B77" s="116" t="s">
        <v>449</v>
      </c>
      <c r="C77" s="55"/>
      <c r="D77" s="92">
        <f>C80</f>
        <v>0</v>
      </c>
      <c r="E77" s="92">
        <f>IF(E5&gt;0, D80, 0)</f>
        <v>0</v>
      </c>
      <c r="F77" s="92">
        <f>IF(F5&gt;0, E80, 0)</f>
        <v>0</v>
      </c>
      <c r="G77" s="92">
        <f>IF(F5&gt;0, F80, IF(E5&gt;0, E80, D80))</f>
        <v>0</v>
      </c>
      <c r="H77" s="92">
        <f>G80</f>
        <v>0</v>
      </c>
      <c r="I77" s="92">
        <f t="shared" ref="I77:K77" si="25">H80</f>
        <v>0</v>
      </c>
      <c r="J77" s="92">
        <f t="shared" si="25"/>
        <v>0</v>
      </c>
      <c r="K77" s="92">
        <f t="shared" si="25"/>
        <v>0</v>
      </c>
      <c r="M77" s="83"/>
    </row>
    <row r="78" spans="1:13" x14ac:dyDescent="0.25">
      <c r="A78" s="160" t="s">
        <v>414</v>
      </c>
      <c r="B78" s="116" t="s">
        <v>311</v>
      </c>
      <c r="C78" s="55"/>
      <c r="D78" s="55"/>
      <c r="E78" s="55"/>
      <c r="F78" s="55"/>
      <c r="G78" s="55"/>
      <c r="H78" s="55"/>
      <c r="I78" s="55"/>
      <c r="J78" s="55"/>
      <c r="K78" s="55"/>
    </row>
    <row r="79" spans="1:13" x14ac:dyDescent="0.25">
      <c r="A79" s="160" t="s">
        <v>415</v>
      </c>
      <c r="B79" s="116" t="s">
        <v>312</v>
      </c>
      <c r="C79" s="55"/>
      <c r="D79" s="55"/>
      <c r="E79" s="55"/>
      <c r="F79" s="55"/>
      <c r="G79" s="55"/>
      <c r="H79" s="55"/>
      <c r="I79" s="55"/>
      <c r="J79" s="55"/>
      <c r="K79" s="55"/>
    </row>
    <row r="80" spans="1:13" x14ac:dyDescent="0.25">
      <c r="A80" s="160" t="s">
        <v>416</v>
      </c>
      <c r="B80" s="116" t="s">
        <v>450</v>
      </c>
      <c r="C80" s="81">
        <f>+C77+C78-C79</f>
        <v>0</v>
      </c>
      <c r="D80" s="81">
        <f t="shared" ref="D80:K80" si="26">+D77+D78-D79</f>
        <v>0</v>
      </c>
      <c r="E80" s="81">
        <f t="shared" si="26"/>
        <v>0</v>
      </c>
      <c r="F80" s="81">
        <f t="shared" si="26"/>
        <v>0</v>
      </c>
      <c r="G80" s="81">
        <f t="shared" si="26"/>
        <v>0</v>
      </c>
      <c r="H80" s="81">
        <f t="shared" si="26"/>
        <v>0</v>
      </c>
      <c r="I80" s="81">
        <f t="shared" si="26"/>
        <v>0</v>
      </c>
      <c r="J80" s="81">
        <f t="shared" si="26"/>
        <v>0</v>
      </c>
      <c r="K80" s="81">
        <f t="shared" si="26"/>
        <v>0</v>
      </c>
      <c r="M80" s="83"/>
    </row>
    <row r="81" spans="1:13" x14ac:dyDescent="0.25">
      <c r="A81" s="160" t="s">
        <v>417</v>
      </c>
      <c r="B81" s="116" t="s">
        <v>313</v>
      </c>
      <c r="C81" s="55"/>
      <c r="D81" s="81">
        <f>C84</f>
        <v>0</v>
      </c>
      <c r="E81" s="81">
        <f>IF(E5&gt;0, D84, 0)</f>
        <v>0</v>
      </c>
      <c r="F81" s="81">
        <f>IF(F5&gt;0, E84, 0)</f>
        <v>0</v>
      </c>
      <c r="G81" s="81">
        <f>IF(F5&gt;0, F84, IF(E5&gt;0, E84, D84))</f>
        <v>0</v>
      </c>
      <c r="H81" s="81">
        <f t="shared" ref="H81:K81" si="27">G84</f>
        <v>0</v>
      </c>
      <c r="I81" s="81">
        <f t="shared" si="27"/>
        <v>0</v>
      </c>
      <c r="J81" s="81">
        <f t="shared" si="27"/>
        <v>0</v>
      </c>
      <c r="K81" s="81">
        <f t="shared" si="27"/>
        <v>0</v>
      </c>
    </row>
    <row r="82" spans="1:13" x14ac:dyDescent="0.25">
      <c r="A82" s="160" t="s">
        <v>418</v>
      </c>
      <c r="B82" s="116" t="s">
        <v>314</v>
      </c>
      <c r="C82" s="55"/>
      <c r="D82" s="55"/>
      <c r="E82" s="55"/>
      <c r="F82" s="55"/>
      <c r="G82" s="55"/>
      <c r="H82" s="55"/>
      <c r="I82" s="55"/>
      <c r="J82" s="55"/>
      <c r="K82" s="55"/>
    </row>
    <row r="83" spans="1:13" x14ac:dyDescent="0.25">
      <c r="A83" s="160" t="s">
        <v>419</v>
      </c>
      <c r="B83" s="116" t="s">
        <v>315</v>
      </c>
      <c r="C83" s="55"/>
      <c r="D83" s="55"/>
      <c r="E83" s="55"/>
      <c r="F83" s="55"/>
      <c r="G83" s="55"/>
      <c r="H83" s="55"/>
      <c r="I83" s="55"/>
      <c r="J83" s="55"/>
      <c r="K83" s="55"/>
    </row>
    <row r="84" spans="1:13" x14ac:dyDescent="0.25">
      <c r="A84" s="160" t="s">
        <v>420</v>
      </c>
      <c r="B84" s="116" t="s">
        <v>316</v>
      </c>
      <c r="C84" s="81">
        <f>C81+C82</f>
        <v>0</v>
      </c>
      <c r="D84" s="81">
        <f t="shared" ref="D84:K84" si="28">D81+D82</f>
        <v>0</v>
      </c>
      <c r="E84" s="81">
        <f t="shared" si="28"/>
        <v>0</v>
      </c>
      <c r="F84" s="81">
        <f t="shared" si="28"/>
        <v>0</v>
      </c>
      <c r="G84" s="81">
        <f t="shared" si="28"/>
        <v>0</v>
      </c>
      <c r="H84" s="81">
        <f t="shared" si="28"/>
        <v>0</v>
      </c>
      <c r="I84" s="81">
        <f t="shared" si="28"/>
        <v>0</v>
      </c>
      <c r="J84" s="81">
        <f t="shared" si="28"/>
        <v>0</v>
      </c>
      <c r="K84" s="81">
        <f t="shared" si="28"/>
        <v>0</v>
      </c>
    </row>
    <row r="85" spans="1:13" x14ac:dyDescent="0.25">
      <c r="A85" s="160" t="s">
        <v>421</v>
      </c>
      <c r="B85" s="116" t="s">
        <v>317</v>
      </c>
      <c r="C85" s="92">
        <f>+C80-C84</f>
        <v>0</v>
      </c>
      <c r="D85" s="92">
        <f t="shared" ref="D85:K85" si="29">+D80-D84</f>
        <v>0</v>
      </c>
      <c r="E85" s="92">
        <f t="shared" si="29"/>
        <v>0</v>
      </c>
      <c r="F85" s="92">
        <f t="shared" si="29"/>
        <v>0</v>
      </c>
      <c r="G85" s="92">
        <f t="shared" si="29"/>
        <v>0</v>
      </c>
      <c r="H85" s="92">
        <f t="shared" si="29"/>
        <v>0</v>
      </c>
      <c r="I85" s="92">
        <f t="shared" si="29"/>
        <v>0</v>
      </c>
      <c r="J85" s="92">
        <f t="shared" si="29"/>
        <v>0</v>
      </c>
      <c r="K85" s="92">
        <f t="shared" si="29"/>
        <v>0</v>
      </c>
      <c r="M85" s="83"/>
    </row>
    <row r="86" spans="1:13" x14ac:dyDescent="0.25">
      <c r="A86" s="158" t="s">
        <v>578</v>
      </c>
      <c r="B86" s="180" t="s">
        <v>183</v>
      </c>
      <c r="C86" s="181"/>
      <c r="D86" s="181"/>
      <c r="E86" s="181"/>
      <c r="F86" s="181"/>
      <c r="G86" s="181"/>
      <c r="H86" s="181"/>
      <c r="I86" s="181"/>
      <c r="J86" s="181"/>
      <c r="K86" s="182"/>
    </row>
    <row r="87" spans="1:13" x14ac:dyDescent="0.25">
      <c r="A87" s="159" t="s">
        <v>579</v>
      </c>
      <c r="B87" s="116" t="s">
        <v>449</v>
      </c>
      <c r="C87" s="55"/>
      <c r="D87" s="81">
        <f>C90</f>
        <v>0</v>
      </c>
      <c r="E87" s="81">
        <f>IF(E5&gt;0, D90, 0)</f>
        <v>0</v>
      </c>
      <c r="F87" s="81">
        <f>IF(F5&gt;0, E90, 0)</f>
        <v>0</v>
      </c>
      <c r="G87" s="81">
        <f>IF(F5&gt;0, F90, IF(E5&gt;0, E90, D90))</f>
        <v>0</v>
      </c>
      <c r="H87" s="81">
        <f>G90</f>
        <v>0</v>
      </c>
      <c r="I87" s="81">
        <f t="shared" ref="I87:K87" si="30">H90</f>
        <v>0</v>
      </c>
      <c r="J87" s="81">
        <f t="shared" si="30"/>
        <v>0</v>
      </c>
      <c r="K87" s="81">
        <f t="shared" si="30"/>
        <v>0</v>
      </c>
      <c r="M87" s="83"/>
    </row>
    <row r="88" spans="1:13" x14ac:dyDescent="0.25">
      <c r="A88" s="159" t="s">
        <v>580</v>
      </c>
      <c r="B88" s="116" t="s">
        <v>311</v>
      </c>
      <c r="C88" s="55"/>
      <c r="D88" s="55"/>
      <c r="E88" s="55"/>
      <c r="F88" s="55"/>
      <c r="G88" s="55"/>
      <c r="H88" s="55"/>
      <c r="I88" s="55"/>
      <c r="J88" s="55"/>
      <c r="K88" s="55"/>
    </row>
    <row r="89" spans="1:13" x14ac:dyDescent="0.25">
      <c r="A89" s="159" t="s">
        <v>581</v>
      </c>
      <c r="B89" s="116" t="s">
        <v>312</v>
      </c>
      <c r="C89" s="55"/>
      <c r="D89" s="55"/>
      <c r="E89" s="55"/>
      <c r="F89" s="55"/>
      <c r="G89" s="55"/>
      <c r="H89" s="55"/>
      <c r="I89" s="55"/>
      <c r="J89" s="55"/>
      <c r="K89" s="55"/>
    </row>
    <row r="90" spans="1:13" x14ac:dyDescent="0.25">
      <c r="A90" s="159" t="s">
        <v>582</v>
      </c>
      <c r="B90" s="116" t="s">
        <v>450</v>
      </c>
      <c r="C90" s="81">
        <f>+C87+C88-C89</f>
        <v>0</v>
      </c>
      <c r="D90" s="81">
        <f t="shared" ref="D90:K90" si="31">+D87+D88-D89</f>
        <v>0</v>
      </c>
      <c r="E90" s="81">
        <f t="shared" si="31"/>
        <v>0</v>
      </c>
      <c r="F90" s="81">
        <f t="shared" si="31"/>
        <v>0</v>
      </c>
      <c r="G90" s="81">
        <f t="shared" si="31"/>
        <v>0</v>
      </c>
      <c r="H90" s="81">
        <f t="shared" si="31"/>
        <v>0</v>
      </c>
      <c r="I90" s="81">
        <f t="shared" si="31"/>
        <v>0</v>
      </c>
      <c r="J90" s="81">
        <f t="shared" si="31"/>
        <v>0</v>
      </c>
      <c r="K90" s="81">
        <f t="shared" si="31"/>
        <v>0</v>
      </c>
      <c r="M90" s="83"/>
    </row>
    <row r="91" spans="1:13" x14ac:dyDescent="0.25">
      <c r="A91" s="159" t="s">
        <v>583</v>
      </c>
      <c r="B91" s="116" t="s">
        <v>313</v>
      </c>
      <c r="C91" s="55"/>
      <c r="D91" s="81">
        <f>C94</f>
        <v>0</v>
      </c>
      <c r="E91" s="81">
        <f>IF(E5&gt;0, D94, 0)</f>
        <v>0</v>
      </c>
      <c r="F91" s="81">
        <f>IF(F5&gt;0, E94, 0)</f>
        <v>0</v>
      </c>
      <c r="G91" s="81">
        <f>IF(F5&gt;0, F94, IF(E5&gt;0, E94, D94))</f>
        <v>0</v>
      </c>
      <c r="H91" s="81">
        <f t="shared" ref="H91:K91" si="32">G94</f>
        <v>0</v>
      </c>
      <c r="I91" s="81">
        <f t="shared" si="32"/>
        <v>0</v>
      </c>
      <c r="J91" s="81">
        <f t="shared" si="32"/>
        <v>0</v>
      </c>
      <c r="K91" s="81">
        <f t="shared" si="32"/>
        <v>0</v>
      </c>
    </row>
    <row r="92" spans="1:13" x14ac:dyDescent="0.25">
      <c r="A92" s="159" t="s">
        <v>584</v>
      </c>
      <c r="B92" s="116" t="s">
        <v>314</v>
      </c>
      <c r="C92" s="55"/>
      <c r="D92" s="55"/>
      <c r="E92" s="55"/>
      <c r="F92" s="55"/>
      <c r="G92" s="55"/>
      <c r="H92" s="55"/>
      <c r="I92" s="55"/>
      <c r="J92" s="55"/>
      <c r="K92" s="55"/>
    </row>
    <row r="93" spans="1:13" x14ac:dyDescent="0.25">
      <c r="A93" s="159" t="s">
        <v>585</v>
      </c>
      <c r="B93" s="116" t="s">
        <v>315</v>
      </c>
      <c r="C93" s="55"/>
      <c r="D93" s="55"/>
      <c r="E93" s="55"/>
      <c r="F93" s="55"/>
      <c r="G93" s="55"/>
      <c r="H93" s="55"/>
      <c r="I93" s="55"/>
      <c r="J93" s="55"/>
      <c r="K93" s="55"/>
    </row>
    <row r="94" spans="1:13" x14ac:dyDescent="0.25">
      <c r="A94" s="159" t="s">
        <v>586</v>
      </c>
      <c r="B94" s="116" t="s">
        <v>316</v>
      </c>
      <c r="C94" s="81">
        <f>C91+C92</f>
        <v>0</v>
      </c>
      <c r="D94" s="81">
        <f t="shared" ref="D94:K94" si="33">D91+D92</f>
        <v>0</v>
      </c>
      <c r="E94" s="81">
        <f t="shared" si="33"/>
        <v>0</v>
      </c>
      <c r="F94" s="81">
        <f t="shared" si="33"/>
        <v>0</v>
      </c>
      <c r="G94" s="81">
        <f t="shared" si="33"/>
        <v>0</v>
      </c>
      <c r="H94" s="81">
        <f t="shared" si="33"/>
        <v>0</v>
      </c>
      <c r="I94" s="81">
        <f t="shared" si="33"/>
        <v>0</v>
      </c>
      <c r="J94" s="81">
        <f t="shared" si="33"/>
        <v>0</v>
      </c>
      <c r="K94" s="81">
        <f t="shared" si="33"/>
        <v>0</v>
      </c>
    </row>
    <row r="95" spans="1:13" x14ac:dyDescent="0.25">
      <c r="A95" s="159" t="s">
        <v>587</v>
      </c>
      <c r="B95" s="116" t="s">
        <v>317</v>
      </c>
      <c r="C95" s="92">
        <f>+C90-C94</f>
        <v>0</v>
      </c>
      <c r="D95" s="92">
        <f t="shared" ref="D95:K95" si="34">+D90-D94</f>
        <v>0</v>
      </c>
      <c r="E95" s="92">
        <f t="shared" si="34"/>
        <v>0</v>
      </c>
      <c r="F95" s="92">
        <f t="shared" si="34"/>
        <v>0</v>
      </c>
      <c r="G95" s="92">
        <f t="shared" si="34"/>
        <v>0</v>
      </c>
      <c r="H95" s="92">
        <f t="shared" si="34"/>
        <v>0</v>
      </c>
      <c r="I95" s="92">
        <f t="shared" si="34"/>
        <v>0</v>
      </c>
      <c r="J95" s="92">
        <f t="shared" si="34"/>
        <v>0</v>
      </c>
      <c r="K95" s="92">
        <f t="shared" si="34"/>
        <v>0</v>
      </c>
      <c r="M95" s="83"/>
    </row>
    <row r="96" spans="1:13" x14ac:dyDescent="0.25">
      <c r="A96" s="158" t="s">
        <v>422</v>
      </c>
      <c r="B96" s="180" t="s">
        <v>133</v>
      </c>
      <c r="C96" s="181"/>
      <c r="D96" s="181"/>
      <c r="E96" s="181"/>
      <c r="F96" s="181"/>
      <c r="G96" s="181"/>
      <c r="H96" s="181"/>
      <c r="I96" s="181"/>
      <c r="J96" s="181"/>
      <c r="K96" s="182"/>
    </row>
    <row r="97" spans="1:13" x14ac:dyDescent="0.25">
      <c r="A97" s="159" t="s">
        <v>423</v>
      </c>
      <c r="B97" s="116" t="s">
        <v>449</v>
      </c>
      <c r="C97" s="55"/>
      <c r="D97" s="81">
        <f>C100</f>
        <v>0</v>
      </c>
      <c r="E97" s="81">
        <f>IF(E5&gt;0, D100, 0)</f>
        <v>0</v>
      </c>
      <c r="F97" s="81">
        <f>IF(F5&gt;0, E100, 0)</f>
        <v>0</v>
      </c>
      <c r="G97" s="81">
        <f>IF(F5&gt;0, F100, IF(E5&gt;0, E100, D100))</f>
        <v>0</v>
      </c>
      <c r="H97" s="81">
        <f>G100</f>
        <v>0</v>
      </c>
      <c r="I97" s="81">
        <f t="shared" ref="I97:K97" si="35">H100</f>
        <v>0</v>
      </c>
      <c r="J97" s="81">
        <f t="shared" si="35"/>
        <v>0</v>
      </c>
      <c r="K97" s="81">
        <f t="shared" si="35"/>
        <v>0</v>
      </c>
      <c r="M97" s="83"/>
    </row>
    <row r="98" spans="1:13" x14ac:dyDescent="0.25">
      <c r="A98" s="159" t="s">
        <v>424</v>
      </c>
      <c r="B98" s="116" t="s">
        <v>311</v>
      </c>
      <c r="C98" s="55"/>
      <c r="D98" s="55"/>
      <c r="E98" s="55"/>
      <c r="F98" s="55"/>
      <c r="G98" s="55"/>
      <c r="H98" s="55"/>
      <c r="I98" s="55"/>
      <c r="J98" s="55"/>
      <c r="K98" s="55"/>
    </row>
    <row r="99" spans="1:13" x14ac:dyDescent="0.25">
      <c r="A99" s="159" t="s">
        <v>425</v>
      </c>
      <c r="B99" s="116" t="s">
        <v>312</v>
      </c>
      <c r="C99" s="55"/>
      <c r="D99" s="55"/>
      <c r="E99" s="55"/>
      <c r="F99" s="55"/>
      <c r="G99" s="55"/>
      <c r="H99" s="55"/>
      <c r="I99" s="55"/>
      <c r="J99" s="55"/>
      <c r="K99" s="55"/>
    </row>
    <row r="100" spans="1:13" x14ac:dyDescent="0.25">
      <c r="A100" s="159" t="s">
        <v>426</v>
      </c>
      <c r="B100" s="116" t="s">
        <v>450</v>
      </c>
      <c r="C100" s="81">
        <f>+C97+C98-C99</f>
        <v>0</v>
      </c>
      <c r="D100" s="81">
        <f t="shared" ref="D100:K100" si="36">+D97+D98-D99</f>
        <v>0</v>
      </c>
      <c r="E100" s="81">
        <f t="shared" si="36"/>
        <v>0</v>
      </c>
      <c r="F100" s="81">
        <f t="shared" si="36"/>
        <v>0</v>
      </c>
      <c r="G100" s="81">
        <f t="shared" si="36"/>
        <v>0</v>
      </c>
      <c r="H100" s="81">
        <f t="shared" si="36"/>
        <v>0</v>
      </c>
      <c r="I100" s="81">
        <f t="shared" si="36"/>
        <v>0</v>
      </c>
      <c r="J100" s="81">
        <f t="shared" si="36"/>
        <v>0</v>
      </c>
      <c r="K100" s="81">
        <f t="shared" si="36"/>
        <v>0</v>
      </c>
      <c r="M100" s="83"/>
    </row>
    <row r="101" spans="1:13" x14ac:dyDescent="0.25">
      <c r="A101" s="159" t="s">
        <v>427</v>
      </c>
      <c r="B101" s="116" t="s">
        <v>313</v>
      </c>
      <c r="C101" s="55"/>
      <c r="D101" s="81">
        <f>C104</f>
        <v>0</v>
      </c>
      <c r="E101" s="81">
        <f>IF(E5&gt;0, D104, 0)</f>
        <v>0</v>
      </c>
      <c r="F101" s="81">
        <f>IF(F5&gt;0, E104, 0)</f>
        <v>0</v>
      </c>
      <c r="G101" s="81">
        <f>IF(F5&gt;0, F104, IF(E5&gt;0, E104, D104))</f>
        <v>0</v>
      </c>
      <c r="H101" s="81">
        <f t="shared" ref="H101:K101" si="37">G104</f>
        <v>0</v>
      </c>
      <c r="I101" s="81">
        <f t="shared" si="37"/>
        <v>0</v>
      </c>
      <c r="J101" s="81">
        <f t="shared" si="37"/>
        <v>0</v>
      </c>
      <c r="K101" s="81">
        <f t="shared" si="37"/>
        <v>0</v>
      </c>
    </row>
    <row r="102" spans="1:13" x14ac:dyDescent="0.25">
      <c r="A102" s="159" t="s">
        <v>428</v>
      </c>
      <c r="B102" s="116" t="s">
        <v>314</v>
      </c>
      <c r="C102" s="55"/>
      <c r="D102" s="55"/>
      <c r="E102" s="55"/>
      <c r="F102" s="55"/>
      <c r="G102" s="55"/>
      <c r="H102" s="55"/>
      <c r="I102" s="55"/>
      <c r="J102" s="55"/>
      <c r="K102" s="55"/>
    </row>
    <row r="103" spans="1:13" x14ac:dyDescent="0.25">
      <c r="A103" s="159" t="s">
        <v>429</v>
      </c>
      <c r="B103" s="116" t="s">
        <v>315</v>
      </c>
      <c r="C103" s="55"/>
      <c r="D103" s="55"/>
      <c r="E103" s="55"/>
      <c r="F103" s="55"/>
      <c r="G103" s="55"/>
      <c r="H103" s="55"/>
      <c r="I103" s="55"/>
      <c r="J103" s="55"/>
      <c r="K103" s="55"/>
    </row>
    <row r="104" spans="1:13" x14ac:dyDescent="0.25">
      <c r="A104" s="159" t="s">
        <v>430</v>
      </c>
      <c r="B104" s="116" t="s">
        <v>316</v>
      </c>
      <c r="C104" s="81">
        <f>C101+C102</f>
        <v>0</v>
      </c>
      <c r="D104" s="81">
        <f t="shared" ref="D104:K104" si="38">D101+D102</f>
        <v>0</v>
      </c>
      <c r="E104" s="81">
        <f t="shared" si="38"/>
        <v>0</v>
      </c>
      <c r="F104" s="81">
        <f t="shared" si="38"/>
        <v>0</v>
      </c>
      <c r="G104" s="81">
        <f t="shared" si="38"/>
        <v>0</v>
      </c>
      <c r="H104" s="81">
        <f t="shared" si="38"/>
        <v>0</v>
      </c>
      <c r="I104" s="81">
        <f t="shared" si="38"/>
        <v>0</v>
      </c>
      <c r="J104" s="81">
        <f t="shared" si="38"/>
        <v>0</v>
      </c>
      <c r="K104" s="81">
        <f t="shared" si="38"/>
        <v>0</v>
      </c>
    </row>
    <row r="105" spans="1:13" x14ac:dyDescent="0.25">
      <c r="A105" s="159" t="s">
        <v>431</v>
      </c>
      <c r="B105" s="116" t="s">
        <v>317</v>
      </c>
      <c r="C105" s="92">
        <f>+C100-C104</f>
        <v>0</v>
      </c>
      <c r="D105" s="92">
        <f t="shared" ref="D105:K105" si="39">+D100-D104</f>
        <v>0</v>
      </c>
      <c r="E105" s="92">
        <f t="shared" si="39"/>
        <v>0</v>
      </c>
      <c r="F105" s="92">
        <f t="shared" si="39"/>
        <v>0</v>
      </c>
      <c r="G105" s="92">
        <f t="shared" si="39"/>
        <v>0</v>
      </c>
      <c r="H105" s="92">
        <f t="shared" si="39"/>
        <v>0</v>
      </c>
      <c r="I105" s="92">
        <f t="shared" si="39"/>
        <v>0</v>
      </c>
      <c r="J105" s="92">
        <f t="shared" si="39"/>
        <v>0</v>
      </c>
      <c r="K105" s="92">
        <f t="shared" si="39"/>
        <v>0</v>
      </c>
      <c r="M105" s="83"/>
    </row>
    <row r="106" spans="1:13" x14ac:dyDescent="0.25">
      <c r="A106" s="158" t="s">
        <v>432</v>
      </c>
      <c r="B106" s="180" t="s">
        <v>437</v>
      </c>
      <c r="C106" s="181"/>
      <c r="D106" s="181"/>
      <c r="E106" s="181"/>
      <c r="F106" s="181"/>
      <c r="G106" s="181"/>
      <c r="H106" s="181"/>
      <c r="I106" s="181"/>
      <c r="J106" s="181"/>
      <c r="K106" s="182"/>
    </row>
    <row r="107" spans="1:13" x14ac:dyDescent="0.25">
      <c r="A107" s="159" t="s">
        <v>433</v>
      </c>
      <c r="B107" s="116" t="s">
        <v>449</v>
      </c>
      <c r="C107" s="55"/>
      <c r="D107" s="81">
        <f>C110</f>
        <v>0</v>
      </c>
      <c r="E107" s="81">
        <f>IF(E5&gt;0, D110, 0)</f>
        <v>0</v>
      </c>
      <c r="F107" s="81">
        <f>IF(F5&gt;0, E110, 0)</f>
        <v>0</v>
      </c>
      <c r="G107" s="81">
        <f>IF(F5&gt;0, F110, IF(E5&gt;0, E110, D110))</f>
        <v>0</v>
      </c>
      <c r="H107" s="81">
        <f>G110</f>
        <v>0</v>
      </c>
      <c r="I107" s="81">
        <f t="shared" ref="I107:K107" si="40">H110</f>
        <v>0</v>
      </c>
      <c r="J107" s="81">
        <f t="shared" si="40"/>
        <v>0</v>
      </c>
      <c r="K107" s="81">
        <f t="shared" si="40"/>
        <v>0</v>
      </c>
      <c r="M107" s="83"/>
    </row>
    <row r="108" spans="1:13" x14ac:dyDescent="0.25">
      <c r="A108" s="159" t="s">
        <v>434</v>
      </c>
      <c r="B108" s="116" t="s">
        <v>311</v>
      </c>
      <c r="C108" s="55"/>
      <c r="D108" s="55"/>
      <c r="E108" s="55"/>
      <c r="F108" s="55"/>
      <c r="G108" s="55"/>
      <c r="H108" s="55"/>
      <c r="I108" s="55"/>
      <c r="J108" s="55"/>
      <c r="K108" s="55"/>
    </row>
    <row r="109" spans="1:13" x14ac:dyDescent="0.25">
      <c r="A109" s="159" t="s">
        <v>435</v>
      </c>
      <c r="B109" s="116" t="s">
        <v>312</v>
      </c>
      <c r="C109" s="55"/>
      <c r="D109" s="55"/>
      <c r="E109" s="55"/>
      <c r="F109" s="55"/>
      <c r="G109" s="55"/>
      <c r="H109" s="55"/>
      <c r="I109" s="55"/>
      <c r="J109" s="55"/>
      <c r="K109" s="55"/>
    </row>
    <row r="110" spans="1:13" x14ac:dyDescent="0.25">
      <c r="A110" s="159" t="s">
        <v>595</v>
      </c>
      <c r="B110" s="116" t="s">
        <v>450</v>
      </c>
      <c r="C110" s="81">
        <f>+C107+C108-C109</f>
        <v>0</v>
      </c>
      <c r="D110" s="81">
        <f t="shared" ref="D110:K110" si="41">+D107+D108-D109</f>
        <v>0</v>
      </c>
      <c r="E110" s="81">
        <f t="shared" si="41"/>
        <v>0</v>
      </c>
      <c r="F110" s="81">
        <f t="shared" si="41"/>
        <v>0</v>
      </c>
      <c r="G110" s="81">
        <f t="shared" si="41"/>
        <v>0</v>
      </c>
      <c r="H110" s="81">
        <f t="shared" si="41"/>
        <v>0</v>
      </c>
      <c r="I110" s="81">
        <f t="shared" si="41"/>
        <v>0</v>
      </c>
      <c r="J110" s="81">
        <f t="shared" si="41"/>
        <v>0</v>
      </c>
      <c r="K110" s="81">
        <f t="shared" si="41"/>
        <v>0</v>
      </c>
      <c r="M110" s="83"/>
    </row>
    <row r="111" spans="1:13" x14ac:dyDescent="0.25">
      <c r="A111" s="159" t="s">
        <v>596</v>
      </c>
      <c r="B111" s="116" t="s">
        <v>313</v>
      </c>
      <c r="C111" s="55"/>
      <c r="D111" s="81">
        <f>C114</f>
        <v>0</v>
      </c>
      <c r="E111" s="81">
        <f>IF(E5&gt;0, D114, 0)</f>
        <v>0</v>
      </c>
      <c r="F111" s="81">
        <f>IF(F5&gt;0, E114, 0)</f>
        <v>0</v>
      </c>
      <c r="G111" s="81">
        <f>IF(F5&gt;0, F114, IF(E5&gt;0, E114, D114))</f>
        <v>0</v>
      </c>
      <c r="H111" s="81">
        <f t="shared" ref="H111:K111" si="42">G114</f>
        <v>0</v>
      </c>
      <c r="I111" s="81">
        <f t="shared" si="42"/>
        <v>0</v>
      </c>
      <c r="J111" s="81">
        <f t="shared" si="42"/>
        <v>0</v>
      </c>
      <c r="K111" s="81">
        <f t="shared" si="42"/>
        <v>0</v>
      </c>
    </row>
    <row r="112" spans="1:13" x14ac:dyDescent="0.25">
      <c r="A112" s="159" t="s">
        <v>597</v>
      </c>
      <c r="B112" s="116" t="s">
        <v>314</v>
      </c>
      <c r="C112" s="55"/>
      <c r="D112" s="55"/>
      <c r="E112" s="55"/>
      <c r="F112" s="55"/>
      <c r="G112" s="55"/>
      <c r="H112" s="55"/>
      <c r="I112" s="55"/>
      <c r="J112" s="55"/>
      <c r="K112" s="55"/>
    </row>
    <row r="113" spans="1:13" x14ac:dyDescent="0.25">
      <c r="A113" s="159" t="s">
        <v>598</v>
      </c>
      <c r="B113" s="116" t="s">
        <v>315</v>
      </c>
      <c r="C113" s="55"/>
      <c r="D113" s="55"/>
      <c r="E113" s="55"/>
      <c r="F113" s="55"/>
      <c r="G113" s="55"/>
      <c r="H113" s="55"/>
      <c r="I113" s="55"/>
      <c r="J113" s="55"/>
      <c r="K113" s="55"/>
    </row>
    <row r="114" spans="1:13" x14ac:dyDescent="0.25">
      <c r="A114" s="159" t="s">
        <v>599</v>
      </c>
      <c r="B114" s="116" t="s">
        <v>316</v>
      </c>
      <c r="C114" s="81">
        <f>C111+C112</f>
        <v>0</v>
      </c>
      <c r="D114" s="81">
        <f t="shared" ref="D114:K114" si="43">D111+D112</f>
        <v>0</v>
      </c>
      <c r="E114" s="81">
        <f t="shared" si="43"/>
        <v>0</v>
      </c>
      <c r="F114" s="81">
        <f t="shared" si="43"/>
        <v>0</v>
      </c>
      <c r="G114" s="81">
        <f t="shared" si="43"/>
        <v>0</v>
      </c>
      <c r="H114" s="81">
        <f t="shared" si="43"/>
        <v>0</v>
      </c>
      <c r="I114" s="81">
        <f t="shared" si="43"/>
        <v>0</v>
      </c>
      <c r="J114" s="81">
        <f t="shared" si="43"/>
        <v>0</v>
      </c>
      <c r="K114" s="81">
        <f t="shared" si="43"/>
        <v>0</v>
      </c>
    </row>
    <row r="115" spans="1:13" x14ac:dyDescent="0.25">
      <c r="A115" s="159" t="s">
        <v>600</v>
      </c>
      <c r="B115" s="111" t="s">
        <v>317</v>
      </c>
      <c r="C115" s="112">
        <f>+C110-C114</f>
        <v>0</v>
      </c>
      <c r="D115" s="112">
        <f t="shared" ref="D115:K115" si="44">+D110-D114</f>
        <v>0</v>
      </c>
      <c r="E115" s="112">
        <f t="shared" si="44"/>
        <v>0</v>
      </c>
      <c r="F115" s="112">
        <f t="shared" si="44"/>
        <v>0</v>
      </c>
      <c r="G115" s="112">
        <f t="shared" si="44"/>
        <v>0</v>
      </c>
      <c r="H115" s="112">
        <f t="shared" si="44"/>
        <v>0</v>
      </c>
      <c r="I115" s="112">
        <f t="shared" si="44"/>
        <v>0</v>
      </c>
      <c r="J115" s="112">
        <f t="shared" si="44"/>
        <v>0</v>
      </c>
      <c r="K115" s="112">
        <f t="shared" si="44"/>
        <v>0</v>
      </c>
      <c r="M115" s="83"/>
    </row>
    <row r="116" spans="1:13" x14ac:dyDescent="0.25">
      <c r="A116" s="158" t="s">
        <v>436</v>
      </c>
      <c r="B116" s="180" t="s">
        <v>466</v>
      </c>
      <c r="C116" s="181"/>
      <c r="D116" s="181"/>
      <c r="E116" s="181"/>
      <c r="F116" s="181"/>
      <c r="G116" s="181"/>
      <c r="H116" s="181"/>
      <c r="I116" s="181"/>
      <c r="J116" s="181"/>
      <c r="K116" s="182"/>
    </row>
    <row r="117" spans="1:13" x14ac:dyDescent="0.25">
      <c r="A117" s="159" t="s">
        <v>438</v>
      </c>
      <c r="B117" s="127" t="s">
        <v>449</v>
      </c>
      <c r="C117" s="55"/>
      <c r="D117" s="81">
        <f>+C119</f>
        <v>0</v>
      </c>
      <c r="E117" s="81">
        <f t="shared" ref="E117:K117" si="45">+D119</f>
        <v>0</v>
      </c>
      <c r="F117" s="81">
        <f t="shared" si="45"/>
        <v>0</v>
      </c>
      <c r="G117" s="81">
        <f t="shared" si="45"/>
        <v>0</v>
      </c>
      <c r="H117" s="81">
        <f t="shared" si="45"/>
        <v>0</v>
      </c>
      <c r="I117" s="81">
        <f t="shared" si="45"/>
        <v>0</v>
      </c>
      <c r="J117" s="81">
        <f t="shared" si="45"/>
        <v>0</v>
      </c>
      <c r="K117" s="81" t="e">
        <f t="shared" si="45"/>
        <v>#REF!</v>
      </c>
      <c r="M117" s="83"/>
    </row>
    <row r="118" spans="1:13" x14ac:dyDescent="0.25">
      <c r="A118" s="159" t="s">
        <v>439</v>
      </c>
      <c r="B118" s="127" t="s">
        <v>311</v>
      </c>
      <c r="C118" s="55"/>
      <c r="D118" s="55"/>
      <c r="E118" s="55"/>
      <c r="F118" s="55"/>
      <c r="G118" s="55"/>
      <c r="H118" s="55"/>
      <c r="I118" s="55"/>
      <c r="J118" s="55"/>
      <c r="K118" s="55"/>
    </row>
    <row r="119" spans="1:13" x14ac:dyDescent="0.25">
      <c r="A119" s="159" t="s">
        <v>440</v>
      </c>
      <c r="B119" s="111" t="s">
        <v>317</v>
      </c>
      <c r="C119" s="112">
        <f>+C117+C118</f>
        <v>0</v>
      </c>
      <c r="D119" s="112">
        <f t="shared" ref="D119:I119" si="46">+D117+D118</f>
        <v>0</v>
      </c>
      <c r="E119" s="112">
        <f t="shared" si="46"/>
        <v>0</v>
      </c>
      <c r="F119" s="112">
        <f t="shared" si="46"/>
        <v>0</v>
      </c>
      <c r="G119" s="112">
        <f t="shared" si="46"/>
        <v>0</v>
      </c>
      <c r="H119" s="112">
        <f t="shared" si="46"/>
        <v>0</v>
      </c>
      <c r="I119" s="112">
        <f t="shared" si="46"/>
        <v>0</v>
      </c>
      <c r="J119" s="112" t="e">
        <f>+#REF!-#REF!</f>
        <v>#REF!</v>
      </c>
      <c r="K119" s="112" t="e">
        <f>+#REF!-#REF!</f>
        <v>#REF!</v>
      </c>
      <c r="M119" s="83"/>
    </row>
    <row r="120" spans="1:13" x14ac:dyDescent="0.25">
      <c r="A120" s="158" t="s">
        <v>601</v>
      </c>
      <c r="B120" s="180" t="s">
        <v>467</v>
      </c>
      <c r="C120" s="181"/>
      <c r="D120" s="181"/>
      <c r="E120" s="181"/>
      <c r="F120" s="181"/>
      <c r="G120" s="181"/>
      <c r="H120" s="181"/>
      <c r="I120" s="181"/>
      <c r="J120" s="181"/>
      <c r="K120" s="182"/>
    </row>
    <row r="121" spans="1:13" x14ac:dyDescent="0.25">
      <c r="A121" s="159" t="s">
        <v>602</v>
      </c>
      <c r="B121" s="127" t="s">
        <v>449</v>
      </c>
      <c r="C121" s="55"/>
      <c r="D121" s="81">
        <f>C124</f>
        <v>0</v>
      </c>
      <c r="E121" s="81">
        <f>IF(E15&gt;0, D124, 0)</f>
        <v>0</v>
      </c>
      <c r="F121" s="81">
        <f>IF(F15&gt;0, E124, 0)</f>
        <v>0</v>
      </c>
      <c r="G121" s="81">
        <f>IF(F15&gt;0, F124, IF(E15&gt;0, E124, D124))</f>
        <v>0</v>
      </c>
      <c r="H121" s="81">
        <f>G124</f>
        <v>0</v>
      </c>
      <c r="I121" s="81">
        <f t="shared" ref="I121" si="47">H124</f>
        <v>0</v>
      </c>
      <c r="J121" s="81">
        <f t="shared" ref="J121" si="48">I124</f>
        <v>0</v>
      </c>
      <c r="K121" s="81">
        <f t="shared" ref="K121" si="49">J124</f>
        <v>0</v>
      </c>
      <c r="M121" s="83"/>
    </row>
    <row r="122" spans="1:13" x14ac:dyDescent="0.25">
      <c r="A122" s="159" t="s">
        <v>603</v>
      </c>
      <c r="B122" s="127" t="s">
        <v>311</v>
      </c>
      <c r="C122" s="55"/>
      <c r="D122" s="55"/>
      <c r="E122" s="55"/>
      <c r="F122" s="55"/>
      <c r="G122" s="55"/>
      <c r="H122" s="55"/>
      <c r="I122" s="55"/>
      <c r="J122" s="55"/>
      <c r="K122" s="55"/>
    </row>
    <row r="123" spans="1:13" x14ac:dyDescent="0.25">
      <c r="A123" s="159" t="s">
        <v>604</v>
      </c>
      <c r="B123" s="127" t="s">
        <v>312</v>
      </c>
      <c r="C123" s="55"/>
      <c r="D123" s="55"/>
      <c r="E123" s="55"/>
      <c r="F123" s="55"/>
      <c r="G123" s="55"/>
      <c r="H123" s="55"/>
      <c r="I123" s="55"/>
      <c r="J123" s="55"/>
      <c r="K123" s="55"/>
    </row>
    <row r="124" spans="1:13" x14ac:dyDescent="0.25">
      <c r="A124" s="159" t="s">
        <v>605</v>
      </c>
      <c r="B124" s="127" t="s">
        <v>450</v>
      </c>
      <c r="C124" s="81">
        <f>+C121+C122-C123</f>
        <v>0</v>
      </c>
      <c r="D124" s="81">
        <f t="shared" ref="D124:K124" si="50">+D121+D122-D123</f>
        <v>0</v>
      </c>
      <c r="E124" s="81">
        <f t="shared" si="50"/>
        <v>0</v>
      </c>
      <c r="F124" s="81">
        <f t="shared" si="50"/>
        <v>0</v>
      </c>
      <c r="G124" s="81">
        <f t="shared" si="50"/>
        <v>0</v>
      </c>
      <c r="H124" s="81">
        <f t="shared" si="50"/>
        <v>0</v>
      </c>
      <c r="I124" s="81">
        <f t="shared" si="50"/>
        <v>0</v>
      </c>
      <c r="J124" s="81">
        <f t="shared" si="50"/>
        <v>0</v>
      </c>
      <c r="K124" s="81">
        <f t="shared" si="50"/>
        <v>0</v>
      </c>
      <c r="M124" s="83"/>
    </row>
    <row r="125" spans="1:13" x14ac:dyDescent="0.25">
      <c r="A125" s="159" t="s">
        <v>606</v>
      </c>
      <c r="B125" s="127" t="s">
        <v>313</v>
      </c>
      <c r="C125" s="55"/>
      <c r="D125" s="81">
        <f>C128</f>
        <v>0</v>
      </c>
      <c r="E125" s="81">
        <f>IF(E15&gt;0, D128, 0)</f>
        <v>0</v>
      </c>
      <c r="F125" s="81">
        <f>IF(F15&gt;0, E128, 0)</f>
        <v>0</v>
      </c>
      <c r="G125" s="81">
        <f>IF(F15&gt;0, F128, IF(E15&gt;0, E128, D128))</f>
        <v>0</v>
      </c>
      <c r="H125" s="81">
        <f t="shared" ref="H125" si="51">G128</f>
        <v>0</v>
      </c>
      <c r="I125" s="81">
        <f t="shared" ref="I125" si="52">H128</f>
        <v>0</v>
      </c>
      <c r="J125" s="81">
        <f t="shared" ref="J125" si="53">I128</f>
        <v>0</v>
      </c>
      <c r="K125" s="81">
        <f t="shared" ref="K125" si="54">J128</f>
        <v>0</v>
      </c>
    </row>
    <row r="126" spans="1:13" x14ac:dyDescent="0.25">
      <c r="A126" s="159" t="s">
        <v>607</v>
      </c>
      <c r="B126" s="127" t="s">
        <v>314</v>
      </c>
      <c r="C126" s="55"/>
      <c r="D126" s="55"/>
      <c r="E126" s="55"/>
      <c r="F126" s="55"/>
      <c r="G126" s="55"/>
      <c r="H126" s="55"/>
      <c r="I126" s="55"/>
      <c r="J126" s="55"/>
      <c r="K126" s="55"/>
    </row>
    <row r="127" spans="1:13" x14ac:dyDescent="0.25">
      <c r="A127" s="159" t="s">
        <v>608</v>
      </c>
      <c r="B127" s="127" t="s">
        <v>315</v>
      </c>
      <c r="C127" s="55"/>
      <c r="D127" s="55"/>
      <c r="E127" s="55"/>
      <c r="F127" s="55"/>
      <c r="G127" s="55"/>
      <c r="H127" s="55"/>
      <c r="I127" s="55"/>
      <c r="J127" s="55"/>
      <c r="K127" s="55"/>
    </row>
    <row r="128" spans="1:13" x14ac:dyDescent="0.25">
      <c r="A128" s="159" t="s">
        <v>609</v>
      </c>
      <c r="B128" s="127" t="s">
        <v>316</v>
      </c>
      <c r="C128" s="81">
        <f>C125+C126</f>
        <v>0</v>
      </c>
      <c r="D128" s="81">
        <f t="shared" ref="D128:K128" si="55">D125+D126</f>
        <v>0</v>
      </c>
      <c r="E128" s="81">
        <f t="shared" si="55"/>
        <v>0</v>
      </c>
      <c r="F128" s="81">
        <f t="shared" si="55"/>
        <v>0</v>
      </c>
      <c r="G128" s="81">
        <f t="shared" si="55"/>
        <v>0</v>
      </c>
      <c r="H128" s="81">
        <f t="shared" si="55"/>
        <v>0</v>
      </c>
      <c r="I128" s="81">
        <f t="shared" si="55"/>
        <v>0</v>
      </c>
      <c r="J128" s="81">
        <f t="shared" si="55"/>
        <v>0</v>
      </c>
      <c r="K128" s="81">
        <f t="shared" si="55"/>
        <v>0</v>
      </c>
    </row>
    <row r="129" spans="1:13" ht="15.75" thickBot="1" x14ac:dyDescent="0.3">
      <c r="A129" s="159" t="s">
        <v>610</v>
      </c>
      <c r="B129" s="111" t="s">
        <v>317</v>
      </c>
      <c r="C129" s="112">
        <f>+C124-C128</f>
        <v>0</v>
      </c>
      <c r="D129" s="112">
        <f t="shared" ref="D129:K129" si="56">+D124-D128</f>
        <v>0</v>
      </c>
      <c r="E129" s="112">
        <f t="shared" si="56"/>
        <v>0</v>
      </c>
      <c r="F129" s="112">
        <f t="shared" si="56"/>
        <v>0</v>
      </c>
      <c r="G129" s="112">
        <f t="shared" si="56"/>
        <v>0</v>
      </c>
      <c r="H129" s="112">
        <f t="shared" si="56"/>
        <v>0</v>
      </c>
      <c r="I129" s="112">
        <f t="shared" si="56"/>
        <v>0</v>
      </c>
      <c r="J129" s="112">
        <f t="shared" si="56"/>
        <v>0</v>
      </c>
      <c r="K129" s="112">
        <f t="shared" si="56"/>
        <v>0</v>
      </c>
      <c r="M129" s="83"/>
    </row>
    <row r="130" spans="1:13" x14ac:dyDescent="0.25">
      <c r="A130" s="113" t="s">
        <v>611</v>
      </c>
      <c r="B130" s="183" t="s">
        <v>441</v>
      </c>
      <c r="C130" s="184"/>
      <c r="D130" s="184"/>
      <c r="E130" s="184"/>
      <c r="F130" s="184"/>
      <c r="G130" s="184"/>
      <c r="H130" s="184"/>
      <c r="I130" s="184"/>
      <c r="J130" s="184"/>
      <c r="K130" s="185"/>
    </row>
    <row r="131" spans="1:13" x14ac:dyDescent="0.25">
      <c r="A131" s="161" t="s">
        <v>612</v>
      </c>
      <c r="B131" s="116" t="s">
        <v>449</v>
      </c>
      <c r="C131" s="81">
        <f>C72+C77+C62+C87+C97+C107+C121+C117</f>
        <v>0</v>
      </c>
      <c r="D131" s="81">
        <f t="shared" ref="D131:I131" si="57">D72+D77+D62+D87+D97+D107+D121+D117</f>
        <v>0</v>
      </c>
      <c r="E131" s="81">
        <f t="shared" si="57"/>
        <v>0</v>
      </c>
      <c r="F131" s="81">
        <f t="shared" si="57"/>
        <v>0</v>
      </c>
      <c r="G131" s="81">
        <f t="shared" si="57"/>
        <v>0</v>
      </c>
      <c r="H131" s="81">
        <f t="shared" si="57"/>
        <v>0</v>
      </c>
      <c r="I131" s="81">
        <f t="shared" si="57"/>
        <v>0</v>
      </c>
      <c r="J131" s="81">
        <f t="shared" ref="J131:K133" si="58">J72+J77+J62+J87+J97+J107+J121</f>
        <v>0</v>
      </c>
      <c r="K131" s="81">
        <f t="shared" si="58"/>
        <v>0</v>
      </c>
      <c r="M131" s="83"/>
    </row>
    <row r="132" spans="1:13" x14ac:dyDescent="0.25">
      <c r="A132" s="161" t="s">
        <v>613</v>
      </c>
      <c r="B132" s="116" t="s">
        <v>311</v>
      </c>
      <c r="C132" s="81">
        <f>C73+C78+C63+C88+C98+C108+C122+C118</f>
        <v>0</v>
      </c>
      <c r="D132" s="81">
        <f t="shared" ref="D132:I132" si="59">D73+D78+D63+D88+D98+D108+D122+D118</f>
        <v>0</v>
      </c>
      <c r="E132" s="81">
        <f t="shared" si="59"/>
        <v>0</v>
      </c>
      <c r="F132" s="81">
        <f t="shared" si="59"/>
        <v>0</v>
      </c>
      <c r="G132" s="81">
        <f t="shared" si="59"/>
        <v>0</v>
      </c>
      <c r="H132" s="81">
        <f t="shared" si="59"/>
        <v>0</v>
      </c>
      <c r="I132" s="81">
        <f t="shared" si="59"/>
        <v>0</v>
      </c>
      <c r="J132" s="81">
        <f t="shared" si="58"/>
        <v>0</v>
      </c>
      <c r="K132" s="81">
        <f t="shared" si="58"/>
        <v>0</v>
      </c>
    </row>
    <row r="133" spans="1:13" x14ac:dyDescent="0.25">
      <c r="A133" s="161" t="s">
        <v>614</v>
      </c>
      <c r="B133" s="116" t="s">
        <v>312</v>
      </c>
      <c r="C133" s="81">
        <f t="shared" ref="C133:I133" si="60">C74+C79+C64+C89+C99+C109+C123</f>
        <v>0</v>
      </c>
      <c r="D133" s="81">
        <f t="shared" si="60"/>
        <v>0</v>
      </c>
      <c r="E133" s="81">
        <f t="shared" si="60"/>
        <v>0</v>
      </c>
      <c r="F133" s="81">
        <f t="shared" si="60"/>
        <v>0</v>
      </c>
      <c r="G133" s="81">
        <f t="shared" si="60"/>
        <v>0</v>
      </c>
      <c r="H133" s="81">
        <f t="shared" si="60"/>
        <v>0</v>
      </c>
      <c r="I133" s="81">
        <f t="shared" si="60"/>
        <v>0</v>
      </c>
      <c r="J133" s="81">
        <f t="shared" si="58"/>
        <v>0</v>
      </c>
      <c r="K133" s="81">
        <f t="shared" si="58"/>
        <v>0</v>
      </c>
    </row>
    <row r="134" spans="1:13" x14ac:dyDescent="0.25">
      <c r="A134" s="161" t="s">
        <v>615</v>
      </c>
      <c r="B134" s="116" t="s">
        <v>450</v>
      </c>
      <c r="C134" s="81">
        <f t="shared" ref="C134:K134" si="61">C80+C65+C90+C100+C110+C124</f>
        <v>0</v>
      </c>
      <c r="D134" s="81">
        <f t="shared" si="61"/>
        <v>0</v>
      </c>
      <c r="E134" s="81">
        <f t="shared" si="61"/>
        <v>0</v>
      </c>
      <c r="F134" s="81">
        <f t="shared" si="61"/>
        <v>0</v>
      </c>
      <c r="G134" s="81">
        <f t="shared" si="61"/>
        <v>0</v>
      </c>
      <c r="H134" s="81">
        <f t="shared" si="61"/>
        <v>0</v>
      </c>
      <c r="I134" s="81">
        <f t="shared" si="61"/>
        <v>0</v>
      </c>
      <c r="J134" s="81">
        <f t="shared" si="61"/>
        <v>0</v>
      </c>
      <c r="K134" s="81">
        <f t="shared" si="61"/>
        <v>0</v>
      </c>
      <c r="M134" s="83"/>
    </row>
    <row r="135" spans="1:13" x14ac:dyDescent="0.25">
      <c r="A135" s="161" t="s">
        <v>616</v>
      </c>
      <c r="B135" s="116" t="s">
        <v>313</v>
      </c>
      <c r="C135" s="81">
        <f t="shared" ref="C135:K135" si="62">C81+C66+C91+C101+C111+C125</f>
        <v>0</v>
      </c>
      <c r="D135" s="81">
        <f t="shared" si="62"/>
        <v>0</v>
      </c>
      <c r="E135" s="81">
        <f t="shared" si="62"/>
        <v>0</v>
      </c>
      <c r="F135" s="81">
        <f t="shared" si="62"/>
        <v>0</v>
      </c>
      <c r="G135" s="81">
        <f t="shared" si="62"/>
        <v>0</v>
      </c>
      <c r="H135" s="81">
        <f t="shared" si="62"/>
        <v>0</v>
      </c>
      <c r="I135" s="81">
        <f t="shared" si="62"/>
        <v>0</v>
      </c>
      <c r="J135" s="81">
        <f t="shared" si="62"/>
        <v>0</v>
      </c>
      <c r="K135" s="81">
        <f t="shared" si="62"/>
        <v>0</v>
      </c>
    </row>
    <row r="136" spans="1:13" x14ac:dyDescent="0.25">
      <c r="A136" s="161" t="s">
        <v>617</v>
      </c>
      <c r="B136" s="116" t="s">
        <v>314</v>
      </c>
      <c r="C136" s="81">
        <f t="shared" ref="C136:K136" si="63">C82+C67+C92+C102+C112+C126</f>
        <v>0</v>
      </c>
      <c r="D136" s="81">
        <f t="shared" si="63"/>
        <v>0</v>
      </c>
      <c r="E136" s="81">
        <f t="shared" si="63"/>
        <v>0</v>
      </c>
      <c r="F136" s="81">
        <f t="shared" si="63"/>
        <v>0</v>
      </c>
      <c r="G136" s="81">
        <f t="shared" si="63"/>
        <v>0</v>
      </c>
      <c r="H136" s="81">
        <f t="shared" si="63"/>
        <v>0</v>
      </c>
      <c r="I136" s="81">
        <f t="shared" si="63"/>
        <v>0</v>
      </c>
      <c r="J136" s="81">
        <f t="shared" si="63"/>
        <v>0</v>
      </c>
      <c r="K136" s="81">
        <f t="shared" si="63"/>
        <v>0</v>
      </c>
    </row>
    <row r="137" spans="1:13" x14ac:dyDescent="0.25">
      <c r="A137" s="161" t="s">
        <v>618</v>
      </c>
      <c r="B137" s="116" t="s">
        <v>315</v>
      </c>
      <c r="C137" s="81">
        <f t="shared" ref="C137:K137" si="64">C83+C68+C93+C103+C113+C127</f>
        <v>0</v>
      </c>
      <c r="D137" s="81">
        <f t="shared" si="64"/>
        <v>0</v>
      </c>
      <c r="E137" s="81">
        <f t="shared" si="64"/>
        <v>0</v>
      </c>
      <c r="F137" s="81">
        <f t="shared" si="64"/>
        <v>0</v>
      </c>
      <c r="G137" s="81">
        <f t="shared" si="64"/>
        <v>0</v>
      </c>
      <c r="H137" s="81">
        <f t="shared" si="64"/>
        <v>0</v>
      </c>
      <c r="I137" s="81">
        <f t="shared" si="64"/>
        <v>0</v>
      </c>
      <c r="J137" s="81">
        <f t="shared" si="64"/>
        <v>0</v>
      </c>
      <c r="K137" s="81">
        <f t="shared" si="64"/>
        <v>0</v>
      </c>
    </row>
    <row r="138" spans="1:13" x14ac:dyDescent="0.25">
      <c r="A138" s="161" t="s">
        <v>619</v>
      </c>
      <c r="B138" s="116" t="s">
        <v>316</v>
      </c>
      <c r="C138" s="81">
        <f t="shared" ref="C138:K138" si="65">C84+C69+C94+C104+C114+C128</f>
        <v>0</v>
      </c>
      <c r="D138" s="81">
        <f t="shared" si="65"/>
        <v>0</v>
      </c>
      <c r="E138" s="81">
        <f t="shared" si="65"/>
        <v>0</v>
      </c>
      <c r="F138" s="81">
        <f t="shared" si="65"/>
        <v>0</v>
      </c>
      <c r="G138" s="81">
        <f t="shared" si="65"/>
        <v>0</v>
      </c>
      <c r="H138" s="81">
        <f t="shared" si="65"/>
        <v>0</v>
      </c>
      <c r="I138" s="81">
        <f t="shared" si="65"/>
        <v>0</v>
      </c>
      <c r="J138" s="81">
        <f t="shared" si="65"/>
        <v>0</v>
      </c>
      <c r="K138" s="81">
        <f t="shared" si="65"/>
        <v>0</v>
      </c>
    </row>
    <row r="139" spans="1:13" ht="15.75" thickBot="1" x14ac:dyDescent="0.3">
      <c r="A139" s="161" t="s">
        <v>620</v>
      </c>
      <c r="B139" s="114" t="s">
        <v>317</v>
      </c>
      <c r="C139" s="115">
        <f>C75+C85+C70+C95+C105+C115+C129+C119</f>
        <v>0</v>
      </c>
      <c r="D139" s="115">
        <f t="shared" ref="D139:K139" si="66">D75+D85+D70+D95+D105+D115+D129+D119</f>
        <v>0</v>
      </c>
      <c r="E139" s="115">
        <f t="shared" si="66"/>
        <v>0</v>
      </c>
      <c r="F139" s="115">
        <f t="shared" si="66"/>
        <v>0</v>
      </c>
      <c r="G139" s="115">
        <f t="shared" si="66"/>
        <v>0</v>
      </c>
      <c r="H139" s="115">
        <f t="shared" si="66"/>
        <v>0</v>
      </c>
      <c r="I139" s="115">
        <f t="shared" si="66"/>
        <v>0</v>
      </c>
      <c r="J139" s="115" t="e">
        <f t="shared" si="66"/>
        <v>#REF!</v>
      </c>
      <c r="K139" s="115" t="e">
        <f t="shared" si="66"/>
        <v>#REF!</v>
      </c>
      <c r="M139" s="83"/>
    </row>
    <row r="141" spans="1:13" x14ac:dyDescent="0.25">
      <c r="A141" s="12" t="s">
        <v>537</v>
      </c>
    </row>
  </sheetData>
  <sheetProtection algorithmName="SHA-512" hashValue="FRkJUym/oX12jBB9xYtK0NqKejt7Jz3rt2efc19uFMUxLozjNqreTPJYV6dKVgDMQvj6cygaDxHWQ6YmgaD60Q==" saltValue="ai6r9hdtkQY/bny+DxafZg==" spinCount="100000" sheet="1" objects="1" scenarios="1"/>
  <mergeCells count="24">
    <mergeCell ref="B61:K61"/>
    <mergeCell ref="B71:K71"/>
    <mergeCell ref="B1:K1"/>
    <mergeCell ref="B8:K8"/>
    <mergeCell ref="B13:K13"/>
    <mergeCell ref="B18:K18"/>
    <mergeCell ref="B23:K23"/>
    <mergeCell ref="B29:K29"/>
    <mergeCell ref="B33:K33"/>
    <mergeCell ref="B37:K37"/>
    <mergeCell ref="B41:K41"/>
    <mergeCell ref="B60:K60"/>
    <mergeCell ref="A3:A5"/>
    <mergeCell ref="B3:B5"/>
    <mergeCell ref="G3:K3"/>
    <mergeCell ref="D3:F3"/>
    <mergeCell ref="C3:C5"/>
    <mergeCell ref="B76:K76"/>
    <mergeCell ref="B86:K86"/>
    <mergeCell ref="B96:K96"/>
    <mergeCell ref="B106:K106"/>
    <mergeCell ref="B130:K130"/>
    <mergeCell ref="B120:K120"/>
    <mergeCell ref="B116:K116"/>
  </mergeCells>
  <printOptions horizontalCentered="1"/>
  <pageMargins left="0.25" right="0.25" top="0.75" bottom="0.75" header="0.3" footer="0.3"/>
  <pageSetup paperSize="9"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3"/>
  <sheetViews>
    <sheetView topLeftCell="C33" zoomScaleNormal="100" workbookViewId="0">
      <selection activeCell="R17" sqref="R17"/>
    </sheetView>
  </sheetViews>
  <sheetFormatPr defaultRowHeight="15" x14ac:dyDescent="0.25"/>
  <cols>
    <col min="1" max="1" width="10.28515625" style="8" customWidth="1"/>
    <col min="2" max="2" width="26.28515625" style="8" customWidth="1"/>
    <col min="3" max="3" width="13.7109375" style="8" customWidth="1"/>
    <col min="4" max="4" width="12.7109375" style="8" customWidth="1"/>
    <col min="5" max="5" width="11.140625" style="8" customWidth="1"/>
    <col min="6" max="6" width="11" style="8" customWidth="1"/>
    <col min="7" max="7" width="10.140625" style="8" customWidth="1"/>
    <col min="8" max="8" width="10" style="8" customWidth="1"/>
    <col min="9" max="9" width="10.140625" style="8" customWidth="1"/>
    <col min="10" max="10" width="13.140625" style="8" customWidth="1"/>
    <col min="11" max="11" width="11" style="8" customWidth="1"/>
    <col min="12" max="16384" width="9.140625" style="8"/>
  </cols>
  <sheetData>
    <row r="1" spans="1:11" ht="14.45" customHeight="1" x14ac:dyDescent="0.25">
      <c r="A1" s="134" t="s">
        <v>136</v>
      </c>
      <c r="B1" s="162" t="s">
        <v>341</v>
      </c>
      <c r="C1" s="162"/>
      <c r="D1" s="162"/>
      <c r="E1" s="162"/>
      <c r="F1" s="162"/>
      <c r="G1" s="162"/>
      <c r="H1" s="162"/>
      <c r="I1" s="162"/>
      <c r="J1" s="162"/>
      <c r="K1" s="162"/>
    </row>
    <row r="2" spans="1:11" ht="14.45" customHeight="1" x14ac:dyDescent="0.25">
      <c r="A2" s="134" t="s">
        <v>137</v>
      </c>
      <c r="B2" s="162" t="s">
        <v>138</v>
      </c>
      <c r="C2" s="162"/>
      <c r="D2" s="162"/>
      <c r="E2" s="162"/>
      <c r="F2" s="162"/>
      <c r="G2" s="162"/>
      <c r="H2" s="162"/>
      <c r="I2" s="162"/>
      <c r="J2" s="162"/>
      <c r="K2" s="162"/>
    </row>
    <row r="3" spans="1:11" s="18" customFormat="1" ht="87.6" customHeight="1" x14ac:dyDescent="0.25">
      <c r="A3" s="135" t="s">
        <v>139</v>
      </c>
      <c r="B3" s="186" t="s">
        <v>140</v>
      </c>
      <c r="C3" s="186"/>
      <c r="D3" s="186" t="s">
        <v>456</v>
      </c>
      <c r="E3" s="186"/>
      <c r="F3" s="186"/>
      <c r="G3" s="135" t="s">
        <v>457</v>
      </c>
      <c r="H3" s="93" t="s">
        <v>458</v>
      </c>
      <c r="I3" s="136" t="s">
        <v>459</v>
      </c>
      <c r="J3" s="93" t="s">
        <v>460</v>
      </c>
      <c r="K3" s="135" t="s">
        <v>141</v>
      </c>
    </row>
    <row r="4" spans="1:11" s="146" customFormat="1" x14ac:dyDescent="0.25">
      <c r="A4" s="127" t="s">
        <v>304</v>
      </c>
      <c r="B4" s="167"/>
      <c r="C4" s="167"/>
      <c r="D4" s="229"/>
      <c r="E4" s="229"/>
      <c r="F4" s="229"/>
      <c r="G4" s="60"/>
      <c r="H4" s="55"/>
      <c r="I4" s="145"/>
      <c r="J4" s="55"/>
      <c r="K4" s="145"/>
    </row>
    <row r="5" spans="1:11" s="146" customFormat="1" x14ac:dyDescent="0.25">
      <c r="A5" s="127" t="s">
        <v>305</v>
      </c>
      <c r="B5" s="167"/>
      <c r="C5" s="167"/>
      <c r="D5" s="229"/>
      <c r="E5" s="229"/>
      <c r="F5" s="229"/>
      <c r="G5" s="60"/>
      <c r="H5" s="55"/>
      <c r="I5" s="145"/>
      <c r="J5" s="55"/>
      <c r="K5" s="145"/>
    </row>
    <row r="6" spans="1:11" s="146" customFormat="1" x14ac:dyDescent="0.25">
      <c r="A6" s="127" t="s">
        <v>306</v>
      </c>
      <c r="B6" s="167"/>
      <c r="C6" s="167"/>
      <c r="D6" s="229"/>
      <c r="E6" s="229"/>
      <c r="F6" s="229"/>
      <c r="G6" s="60"/>
      <c r="H6" s="55"/>
      <c r="I6" s="145"/>
      <c r="J6" s="55"/>
      <c r="K6" s="145"/>
    </row>
    <row r="7" spans="1:11" x14ac:dyDescent="0.25">
      <c r="A7" s="147"/>
      <c r="B7" s="226" t="s">
        <v>143</v>
      </c>
      <c r="C7" s="227"/>
      <c r="D7" s="227"/>
      <c r="E7" s="227"/>
      <c r="F7" s="227"/>
      <c r="G7" s="228"/>
      <c r="H7" s="23">
        <f>SUM(H4:H6)</f>
        <v>0</v>
      </c>
      <c r="I7" s="23"/>
      <c r="J7" s="23">
        <f>SUM(J4:J6)</f>
        <v>0</v>
      </c>
      <c r="K7" s="38"/>
    </row>
    <row r="8" spans="1:11" x14ac:dyDescent="0.25">
      <c r="A8" s="134" t="s">
        <v>144</v>
      </c>
      <c r="B8" s="162" t="s">
        <v>145</v>
      </c>
      <c r="C8" s="162"/>
      <c r="D8" s="162"/>
      <c r="E8" s="162"/>
      <c r="F8" s="162"/>
      <c r="G8" s="162"/>
      <c r="H8" s="162"/>
      <c r="I8" s="162"/>
      <c r="J8" s="162"/>
      <c r="K8" s="162"/>
    </row>
    <row r="9" spans="1:11" s="148" customFormat="1" x14ac:dyDescent="0.25">
      <c r="A9" s="10" t="s">
        <v>47</v>
      </c>
      <c r="B9" s="10" t="s">
        <v>48</v>
      </c>
      <c r="C9" s="10" t="s">
        <v>49</v>
      </c>
      <c r="D9" s="10" t="s">
        <v>50</v>
      </c>
      <c r="E9" s="10" t="s">
        <v>101</v>
      </c>
      <c r="F9" s="137" t="s">
        <v>102</v>
      </c>
      <c r="G9" s="10" t="s">
        <v>103</v>
      </c>
      <c r="H9" s="10" t="s">
        <v>104</v>
      </c>
      <c r="I9" s="10" t="s">
        <v>105</v>
      </c>
      <c r="J9" s="10" t="s">
        <v>106</v>
      </c>
      <c r="K9" s="10" t="s">
        <v>134</v>
      </c>
    </row>
    <row r="10" spans="1:11" s="18" customFormat="1" ht="22.15" customHeight="1" x14ac:dyDescent="0.25">
      <c r="A10" s="186" t="s">
        <v>107</v>
      </c>
      <c r="B10" s="186" t="s">
        <v>108</v>
      </c>
      <c r="C10" s="230" t="str">
        <f>'4'!C3</f>
        <v>Užpildykite 1.1.2 punktą</v>
      </c>
      <c r="D10" s="186" t="s">
        <v>109</v>
      </c>
      <c r="E10" s="186"/>
      <c r="F10" s="186"/>
      <c r="G10" s="186" t="s">
        <v>110</v>
      </c>
      <c r="H10" s="186"/>
      <c r="I10" s="186"/>
      <c r="J10" s="186"/>
      <c r="K10" s="186"/>
    </row>
    <row r="11" spans="1:11" s="18" customFormat="1" x14ac:dyDescent="0.25">
      <c r="A11" s="186"/>
      <c r="B11" s="186"/>
      <c r="C11" s="231"/>
      <c r="D11" s="135" t="s">
        <v>538</v>
      </c>
      <c r="E11" s="135" t="s">
        <v>112</v>
      </c>
      <c r="F11" s="135" t="s">
        <v>113</v>
      </c>
      <c r="G11" s="135" t="s">
        <v>111</v>
      </c>
      <c r="H11" s="135" t="s">
        <v>112</v>
      </c>
      <c r="I11" s="135" t="s">
        <v>113</v>
      </c>
      <c r="J11" s="135"/>
      <c r="K11" s="135"/>
    </row>
    <row r="12" spans="1:11" s="18" customFormat="1" ht="28.15" customHeight="1" x14ac:dyDescent="0.25">
      <c r="A12" s="186"/>
      <c r="B12" s="186"/>
      <c r="C12" s="232"/>
      <c r="D12" s="135" t="b">
        <f>'4'!D5</f>
        <v>0</v>
      </c>
      <c r="E12" s="135" t="b">
        <f>'4'!E5</f>
        <v>0</v>
      </c>
      <c r="F12" s="135" t="b">
        <f>'4'!F5</f>
        <v>0</v>
      </c>
      <c r="G12" s="135">
        <f>'4'!G5</f>
        <v>1</v>
      </c>
      <c r="H12" s="135">
        <f>'4'!H5</f>
        <v>2</v>
      </c>
      <c r="I12" s="135">
        <f>'4'!I5</f>
        <v>3</v>
      </c>
      <c r="J12" s="135">
        <v>2025</v>
      </c>
      <c r="K12" s="135">
        <v>2026</v>
      </c>
    </row>
    <row r="13" spans="1:11" ht="30" x14ac:dyDescent="0.25">
      <c r="A13" s="127" t="s">
        <v>146</v>
      </c>
      <c r="B13" s="127" t="s">
        <v>147</v>
      </c>
      <c r="C13" s="149">
        <f>SUM(C14:C15)</f>
        <v>0</v>
      </c>
      <c r="D13" s="149">
        <f>C20</f>
        <v>0</v>
      </c>
      <c r="E13" s="149">
        <f>IF(E12&gt;0, D20, 0)</f>
        <v>0</v>
      </c>
      <c r="F13" s="149">
        <f>IF(F12&gt;0, E20, 0)</f>
        <v>0</v>
      </c>
      <c r="G13" s="149">
        <f>IF(F12&gt;0, F20, IF(E12&gt;0, E20, D20))</f>
        <v>0</v>
      </c>
      <c r="H13" s="149">
        <f t="shared" ref="H13:I13" si="0">G20</f>
        <v>0</v>
      </c>
      <c r="I13" s="149">
        <f t="shared" si="0"/>
        <v>0</v>
      </c>
      <c r="J13" s="149"/>
      <c r="K13" s="149"/>
    </row>
    <row r="14" spans="1:11" x14ac:dyDescent="0.25">
      <c r="A14" s="127" t="s">
        <v>148</v>
      </c>
      <c r="B14" s="87" t="s">
        <v>149</v>
      </c>
      <c r="C14" s="56"/>
      <c r="D14" s="149">
        <f>+C14+C16-C18</f>
        <v>0</v>
      </c>
      <c r="E14" s="149">
        <f t="shared" ref="E14:I15" si="1">+D14+D16-D18</f>
        <v>0</v>
      </c>
      <c r="F14" s="149">
        <f t="shared" si="1"/>
        <v>0</v>
      </c>
      <c r="G14" s="149">
        <f t="shared" si="1"/>
        <v>0</v>
      </c>
      <c r="H14" s="149">
        <f t="shared" si="1"/>
        <v>0</v>
      </c>
      <c r="I14" s="149">
        <f t="shared" si="1"/>
        <v>0</v>
      </c>
      <c r="J14" s="149"/>
      <c r="K14" s="149"/>
    </row>
    <row r="15" spans="1:11" x14ac:dyDescent="0.25">
      <c r="A15" s="127" t="s">
        <v>150</v>
      </c>
      <c r="B15" s="87" t="s">
        <v>151</v>
      </c>
      <c r="C15" s="56"/>
      <c r="D15" s="149">
        <f>+C15+C17-C19</f>
        <v>0</v>
      </c>
      <c r="E15" s="149">
        <f t="shared" si="1"/>
        <v>0</v>
      </c>
      <c r="F15" s="149">
        <f t="shared" si="1"/>
        <v>0</v>
      </c>
      <c r="G15" s="149">
        <f t="shared" si="1"/>
        <v>0</v>
      </c>
      <c r="H15" s="149">
        <f t="shared" si="1"/>
        <v>0</v>
      </c>
      <c r="I15" s="149">
        <f t="shared" si="1"/>
        <v>0</v>
      </c>
      <c r="J15" s="149"/>
      <c r="K15" s="149"/>
    </row>
    <row r="16" spans="1:11" ht="30" x14ac:dyDescent="0.25">
      <c r="A16" s="127" t="s">
        <v>152</v>
      </c>
      <c r="B16" s="127" t="s">
        <v>153</v>
      </c>
      <c r="C16" s="56"/>
      <c r="D16" s="55"/>
      <c r="E16" s="55"/>
      <c r="F16" s="55"/>
      <c r="G16" s="55"/>
      <c r="H16" s="55"/>
      <c r="I16" s="55"/>
      <c r="J16" s="55"/>
      <c r="K16" s="55"/>
    </row>
    <row r="17" spans="1:11" ht="30" x14ac:dyDescent="0.25">
      <c r="A17" s="127" t="s">
        <v>154</v>
      </c>
      <c r="B17" s="127" t="s">
        <v>155</v>
      </c>
      <c r="C17" s="56"/>
      <c r="D17" s="55"/>
      <c r="E17" s="55"/>
      <c r="F17" s="55"/>
      <c r="G17" s="55"/>
      <c r="H17" s="55"/>
      <c r="I17" s="55"/>
      <c r="J17" s="55"/>
      <c r="K17" s="55"/>
    </row>
    <row r="18" spans="1:11" ht="30" x14ac:dyDescent="0.25">
      <c r="A18" s="127" t="s">
        <v>156</v>
      </c>
      <c r="B18" s="127" t="s">
        <v>157</v>
      </c>
      <c r="C18" s="56"/>
      <c r="D18" s="55"/>
      <c r="E18" s="55"/>
      <c r="F18" s="55"/>
      <c r="G18" s="55"/>
      <c r="H18" s="55"/>
      <c r="I18" s="55"/>
      <c r="J18" s="55"/>
      <c r="K18" s="55"/>
    </row>
    <row r="19" spans="1:11" ht="30" x14ac:dyDescent="0.25">
      <c r="A19" s="127" t="s">
        <v>158</v>
      </c>
      <c r="B19" s="127" t="s">
        <v>159</v>
      </c>
      <c r="C19" s="56"/>
      <c r="D19" s="55"/>
      <c r="E19" s="55"/>
      <c r="F19" s="55"/>
      <c r="G19" s="55"/>
      <c r="H19" s="55"/>
      <c r="I19" s="55"/>
      <c r="J19" s="55"/>
      <c r="K19" s="55"/>
    </row>
    <row r="20" spans="1:11" ht="30" x14ac:dyDescent="0.25">
      <c r="A20" s="127" t="s">
        <v>160</v>
      </c>
      <c r="B20" s="127" t="s">
        <v>215</v>
      </c>
      <c r="C20" s="149">
        <f>SUM(C13,C16,C17)-C18-C19</f>
        <v>0</v>
      </c>
      <c r="D20" s="149">
        <f t="shared" ref="D20:I20" si="2">SUM(D13,D16,D17)-D18-D19</f>
        <v>0</v>
      </c>
      <c r="E20" s="149">
        <f t="shared" si="2"/>
        <v>0</v>
      </c>
      <c r="F20" s="149">
        <f t="shared" si="2"/>
        <v>0</v>
      </c>
      <c r="G20" s="149">
        <f t="shared" si="2"/>
        <v>0</v>
      </c>
      <c r="H20" s="149">
        <f t="shared" si="2"/>
        <v>0</v>
      </c>
      <c r="I20" s="149">
        <f t="shared" si="2"/>
        <v>0</v>
      </c>
      <c r="J20" s="149"/>
      <c r="K20" s="149"/>
    </row>
    <row r="21" spans="1:11" ht="30" x14ac:dyDescent="0.25">
      <c r="A21" s="127" t="s">
        <v>161</v>
      </c>
      <c r="B21" s="127" t="s">
        <v>162</v>
      </c>
      <c r="C21" s="55"/>
      <c r="D21" s="55"/>
      <c r="E21" s="55"/>
      <c r="F21" s="55"/>
      <c r="G21" s="55"/>
      <c r="H21" s="55"/>
      <c r="I21" s="55"/>
      <c r="J21" s="55"/>
      <c r="K21" s="55"/>
    </row>
    <row r="22" spans="1:11" x14ac:dyDescent="0.25">
      <c r="A22" s="134" t="s">
        <v>163</v>
      </c>
      <c r="B22" s="162" t="s">
        <v>164</v>
      </c>
      <c r="C22" s="162"/>
      <c r="D22" s="162"/>
      <c r="E22" s="162"/>
      <c r="F22" s="162"/>
      <c r="G22" s="162"/>
      <c r="H22" s="162"/>
      <c r="I22" s="162"/>
      <c r="J22" s="162"/>
      <c r="K22" s="162"/>
    </row>
    <row r="23" spans="1:11" s="148" customFormat="1" x14ac:dyDescent="0.25">
      <c r="A23" s="10" t="s">
        <v>47</v>
      </c>
      <c r="B23" s="10" t="s">
        <v>48</v>
      </c>
      <c r="C23" s="10" t="s">
        <v>49</v>
      </c>
      <c r="D23" s="10" t="s">
        <v>50</v>
      </c>
      <c r="E23" s="10" t="s">
        <v>101</v>
      </c>
      <c r="F23" s="137" t="s">
        <v>102</v>
      </c>
      <c r="G23" s="10" t="s">
        <v>103</v>
      </c>
      <c r="H23" s="10" t="s">
        <v>104</v>
      </c>
      <c r="I23" s="10" t="s">
        <v>105</v>
      </c>
      <c r="J23" s="10" t="s">
        <v>106</v>
      </c>
      <c r="K23" s="10" t="s">
        <v>134</v>
      </c>
    </row>
    <row r="24" spans="1:11" s="18" customFormat="1" ht="45.6" customHeight="1" x14ac:dyDescent="0.25">
      <c r="A24" s="186" t="s">
        <v>107</v>
      </c>
      <c r="B24" s="186" t="s">
        <v>108</v>
      </c>
      <c r="C24" s="230" t="str">
        <f>'4'!C3</f>
        <v>Užpildykite 1.1.2 punktą</v>
      </c>
      <c r="D24" s="186" t="s">
        <v>109</v>
      </c>
      <c r="E24" s="186"/>
      <c r="F24" s="186"/>
      <c r="G24" s="186" t="s">
        <v>110</v>
      </c>
      <c r="H24" s="186"/>
      <c r="I24" s="186"/>
      <c r="J24" s="186"/>
      <c r="K24" s="186"/>
    </row>
    <row r="25" spans="1:11" s="18" customFormat="1" x14ac:dyDescent="0.25">
      <c r="A25" s="186"/>
      <c r="B25" s="186"/>
      <c r="C25" s="231"/>
      <c r="D25" s="135" t="s">
        <v>538</v>
      </c>
      <c r="E25" s="135" t="s">
        <v>112</v>
      </c>
      <c r="F25" s="135" t="s">
        <v>113</v>
      </c>
      <c r="G25" s="135" t="s">
        <v>111</v>
      </c>
      <c r="H25" s="135" t="s">
        <v>112</v>
      </c>
      <c r="I25" s="135" t="s">
        <v>113</v>
      </c>
      <c r="J25" s="135"/>
      <c r="K25" s="135"/>
    </row>
    <row r="26" spans="1:11" s="18" customFormat="1" ht="28.15" customHeight="1" x14ac:dyDescent="0.25">
      <c r="A26" s="186"/>
      <c r="B26" s="186"/>
      <c r="C26" s="232"/>
      <c r="D26" s="135" t="b">
        <f>'4'!D5</f>
        <v>0</v>
      </c>
      <c r="E26" s="135" t="b">
        <f>'4'!E5</f>
        <v>0</v>
      </c>
      <c r="F26" s="135" t="b">
        <f>'4'!F5</f>
        <v>0</v>
      </c>
      <c r="G26" s="135">
        <f>'4'!G5</f>
        <v>1</v>
      </c>
      <c r="H26" s="135">
        <f>'4'!H5</f>
        <v>2</v>
      </c>
      <c r="I26" s="135">
        <f>'4'!I5</f>
        <v>3</v>
      </c>
      <c r="J26" s="135"/>
      <c r="K26" s="135"/>
    </row>
    <row r="27" spans="1:11" ht="45" x14ac:dyDescent="0.25">
      <c r="A27" s="127" t="s">
        <v>165</v>
      </c>
      <c r="B27" s="127" t="s">
        <v>166</v>
      </c>
      <c r="C27" s="55"/>
      <c r="D27" s="149">
        <f>C30</f>
        <v>0</v>
      </c>
      <c r="E27" s="149">
        <f>IF(E12&gt;0,D30,0)</f>
        <v>0</v>
      </c>
      <c r="F27" s="149">
        <f>IF(F12&gt;0,E30,0)</f>
        <v>0</v>
      </c>
      <c r="G27" s="149">
        <f>IF(F12&gt;0,F30,IF(E12&gt;0, E30, D30))</f>
        <v>0</v>
      </c>
      <c r="H27" s="149">
        <f t="shared" ref="H27:I27" si="3">G30</f>
        <v>0</v>
      </c>
      <c r="I27" s="149">
        <f t="shared" si="3"/>
        <v>0</v>
      </c>
      <c r="J27" s="149"/>
      <c r="K27" s="149"/>
    </row>
    <row r="28" spans="1:11" ht="30" x14ac:dyDescent="0.25">
      <c r="A28" s="127" t="s">
        <v>167</v>
      </c>
      <c r="B28" s="127" t="s">
        <v>168</v>
      </c>
      <c r="C28" s="55"/>
      <c r="D28" s="55"/>
      <c r="E28" s="55"/>
      <c r="F28" s="55"/>
      <c r="G28" s="55"/>
      <c r="H28" s="55"/>
      <c r="I28" s="55"/>
      <c r="J28" s="55"/>
      <c r="K28" s="55"/>
    </row>
    <row r="29" spans="1:11" ht="30" x14ac:dyDescent="0.25">
      <c r="A29" s="127" t="s">
        <v>169</v>
      </c>
      <c r="B29" s="127" t="s">
        <v>170</v>
      </c>
      <c r="C29" s="55"/>
      <c r="D29" s="55"/>
      <c r="E29" s="55"/>
      <c r="F29" s="55"/>
      <c r="G29" s="55"/>
      <c r="H29" s="55"/>
      <c r="I29" s="55"/>
      <c r="J29" s="55"/>
      <c r="K29" s="55"/>
    </row>
    <row r="30" spans="1:11" ht="45" x14ac:dyDescent="0.25">
      <c r="A30" s="127" t="s">
        <v>171</v>
      </c>
      <c r="B30" s="127" t="s">
        <v>216</v>
      </c>
      <c r="C30" s="149">
        <f>SUM(C27:C28)-C29</f>
        <v>0</v>
      </c>
      <c r="D30" s="149">
        <f t="shared" ref="D30:I30" si="4">SUM(D27:D28)-D29</f>
        <v>0</v>
      </c>
      <c r="E30" s="149">
        <f t="shared" si="4"/>
        <v>0</v>
      </c>
      <c r="F30" s="149">
        <f t="shared" si="4"/>
        <v>0</v>
      </c>
      <c r="G30" s="149">
        <f t="shared" si="4"/>
        <v>0</v>
      </c>
      <c r="H30" s="149">
        <f t="shared" si="4"/>
        <v>0</v>
      </c>
      <c r="I30" s="149">
        <f t="shared" si="4"/>
        <v>0</v>
      </c>
      <c r="J30" s="149"/>
      <c r="K30" s="149"/>
    </row>
    <row r="31" spans="1:11" ht="30" x14ac:dyDescent="0.25">
      <c r="A31" s="127" t="s">
        <v>172</v>
      </c>
      <c r="B31" s="127" t="s">
        <v>173</v>
      </c>
      <c r="C31" s="55"/>
      <c r="D31" s="55"/>
      <c r="E31" s="55"/>
      <c r="F31" s="55"/>
      <c r="G31" s="55"/>
      <c r="H31" s="55"/>
      <c r="I31" s="55"/>
      <c r="J31" s="55"/>
      <c r="K31" s="55"/>
    </row>
    <row r="32" spans="1:11" ht="14.45" customHeight="1" x14ac:dyDescent="0.25">
      <c r="A32" s="134" t="s">
        <v>343</v>
      </c>
      <c r="B32" s="162" t="s">
        <v>342</v>
      </c>
      <c r="C32" s="162"/>
      <c r="D32" s="162"/>
      <c r="E32" s="162"/>
      <c r="F32" s="162"/>
      <c r="G32" s="162"/>
      <c r="H32" s="162"/>
      <c r="I32" s="162"/>
      <c r="J32" s="162"/>
      <c r="K32" s="162"/>
    </row>
    <row r="33" spans="1:11" s="18" customFormat="1" ht="57.6" customHeight="1" x14ac:dyDescent="0.25">
      <c r="A33" s="77" t="s">
        <v>344</v>
      </c>
      <c r="B33" s="223" t="s">
        <v>350</v>
      </c>
      <c r="C33" s="224"/>
      <c r="D33" s="224"/>
      <c r="E33" s="224"/>
      <c r="F33" s="224"/>
      <c r="G33" s="225"/>
      <c r="H33" s="135" t="s">
        <v>351</v>
      </c>
      <c r="I33" s="135" t="s">
        <v>352</v>
      </c>
      <c r="J33" s="135" t="s">
        <v>353</v>
      </c>
      <c r="K33" s="135" t="s">
        <v>354</v>
      </c>
    </row>
    <row r="34" spans="1:11" s="79" customFormat="1" x14ac:dyDescent="0.25">
      <c r="A34" s="78" t="s">
        <v>345</v>
      </c>
      <c r="B34" s="217" t="s">
        <v>349</v>
      </c>
      <c r="C34" s="218"/>
      <c r="D34" s="218"/>
      <c r="E34" s="218"/>
      <c r="F34" s="218"/>
      <c r="G34" s="218"/>
      <c r="H34" s="218"/>
      <c r="I34" s="218"/>
      <c r="J34" s="218"/>
      <c r="K34" s="219"/>
    </row>
    <row r="35" spans="1:11" s="146" customFormat="1" ht="13.9" customHeight="1" x14ac:dyDescent="0.25">
      <c r="A35" s="127" t="s">
        <v>360</v>
      </c>
      <c r="B35" s="178"/>
      <c r="C35" s="213"/>
      <c r="D35" s="213"/>
      <c r="E35" s="213"/>
      <c r="F35" s="213"/>
      <c r="G35" s="179"/>
      <c r="H35" s="132"/>
      <c r="I35" s="145"/>
      <c r="J35" s="55"/>
      <c r="K35" s="145"/>
    </row>
    <row r="36" spans="1:11" s="146" customFormat="1" ht="13.9" customHeight="1" x14ac:dyDescent="0.25">
      <c r="A36" s="127" t="s">
        <v>361</v>
      </c>
      <c r="B36" s="178"/>
      <c r="C36" s="213"/>
      <c r="D36" s="213"/>
      <c r="E36" s="213"/>
      <c r="F36" s="213"/>
      <c r="G36" s="179"/>
      <c r="H36" s="132"/>
      <c r="I36" s="145"/>
      <c r="J36" s="55"/>
      <c r="K36" s="145"/>
    </row>
    <row r="37" spans="1:11" s="146" customFormat="1" ht="13.9" customHeight="1" x14ac:dyDescent="0.25">
      <c r="A37" s="127" t="s">
        <v>362</v>
      </c>
      <c r="B37" s="178"/>
      <c r="C37" s="213"/>
      <c r="D37" s="213"/>
      <c r="E37" s="213"/>
      <c r="F37" s="213"/>
      <c r="G37" s="179"/>
      <c r="H37" s="132"/>
      <c r="I37" s="145"/>
      <c r="J37" s="55"/>
      <c r="K37" s="145"/>
    </row>
    <row r="38" spans="1:11" s="146" customFormat="1" x14ac:dyDescent="0.25">
      <c r="A38" s="127" t="s">
        <v>363</v>
      </c>
      <c r="B38" s="178"/>
      <c r="C38" s="213"/>
      <c r="D38" s="213"/>
      <c r="E38" s="213"/>
      <c r="F38" s="213"/>
      <c r="G38" s="179"/>
      <c r="H38" s="132"/>
      <c r="I38" s="145"/>
      <c r="J38" s="55"/>
      <c r="K38" s="145"/>
    </row>
    <row r="39" spans="1:11" s="146" customFormat="1" x14ac:dyDescent="0.25">
      <c r="A39" s="127" t="s">
        <v>364</v>
      </c>
      <c r="B39" s="178"/>
      <c r="C39" s="213"/>
      <c r="D39" s="213"/>
      <c r="E39" s="213"/>
      <c r="F39" s="213"/>
      <c r="G39" s="179"/>
      <c r="H39" s="132"/>
      <c r="I39" s="145"/>
      <c r="J39" s="55"/>
      <c r="K39" s="145"/>
    </row>
    <row r="40" spans="1:11" s="146" customFormat="1" x14ac:dyDescent="0.25">
      <c r="A40" s="127" t="s">
        <v>365</v>
      </c>
      <c r="B40" s="210" t="s">
        <v>355</v>
      </c>
      <c r="C40" s="211"/>
      <c r="D40" s="211"/>
      <c r="E40" s="211"/>
      <c r="F40" s="211"/>
      <c r="G40" s="212"/>
      <c r="H40" s="150" t="s">
        <v>357</v>
      </c>
      <c r="I40" s="149">
        <f>SUM(I35:I39)</f>
        <v>0</v>
      </c>
      <c r="J40" s="149">
        <f>SUM(J35:J39)</f>
        <v>0</v>
      </c>
      <c r="K40" s="150" t="s">
        <v>357</v>
      </c>
    </row>
    <row r="41" spans="1:11" s="146" customFormat="1" x14ac:dyDescent="0.25">
      <c r="A41" s="127" t="s">
        <v>366</v>
      </c>
      <c r="B41" s="210" t="s">
        <v>356</v>
      </c>
      <c r="C41" s="211"/>
      <c r="D41" s="211"/>
      <c r="E41" s="211"/>
      <c r="F41" s="211"/>
      <c r="G41" s="212"/>
      <c r="H41" s="132"/>
      <c r="I41" s="150" t="s">
        <v>357</v>
      </c>
      <c r="J41" s="150" t="s">
        <v>357</v>
      </c>
      <c r="K41" s="149">
        <f>SUM(K35:K39)</f>
        <v>0</v>
      </c>
    </row>
    <row r="42" spans="1:11" s="146" customFormat="1" x14ac:dyDescent="0.25">
      <c r="A42" s="127" t="s">
        <v>367</v>
      </c>
      <c r="B42" s="222" t="s">
        <v>399</v>
      </c>
      <c r="C42" s="222"/>
      <c r="D42" s="222"/>
      <c r="E42" s="222"/>
      <c r="F42" s="222"/>
      <c r="G42" s="222"/>
      <c r="H42" s="220">
        <f>H43+H44</f>
        <v>0</v>
      </c>
      <c r="I42" s="221"/>
      <c r="J42" s="221"/>
      <c r="K42" s="221"/>
    </row>
    <row r="43" spans="1:11" s="146" customFormat="1" x14ac:dyDescent="0.25">
      <c r="A43" s="127" t="s">
        <v>397</v>
      </c>
      <c r="B43" s="151" t="s">
        <v>358</v>
      </c>
      <c r="C43" s="152"/>
      <c r="D43" s="152"/>
      <c r="E43" s="152"/>
      <c r="F43" s="152"/>
      <c r="G43" s="153"/>
      <c r="H43" s="214"/>
      <c r="I43" s="215"/>
      <c r="J43" s="215"/>
      <c r="K43" s="216"/>
    </row>
    <row r="44" spans="1:11" s="146" customFormat="1" ht="14.45" customHeight="1" x14ac:dyDescent="0.25">
      <c r="A44" s="127" t="s">
        <v>398</v>
      </c>
      <c r="B44" s="151" t="s">
        <v>359</v>
      </c>
      <c r="C44" s="152"/>
      <c r="D44" s="152"/>
      <c r="E44" s="152"/>
      <c r="F44" s="152"/>
      <c r="G44" s="153"/>
      <c r="H44" s="214"/>
      <c r="I44" s="215"/>
      <c r="J44" s="215"/>
      <c r="K44" s="216"/>
    </row>
    <row r="45" spans="1:11" s="79" customFormat="1" x14ac:dyDescent="0.25">
      <c r="A45" s="78" t="s">
        <v>346</v>
      </c>
      <c r="B45" s="217" t="s">
        <v>368</v>
      </c>
      <c r="C45" s="218"/>
      <c r="D45" s="218"/>
      <c r="E45" s="218"/>
      <c r="F45" s="218"/>
      <c r="G45" s="218"/>
      <c r="H45" s="218"/>
      <c r="I45" s="218"/>
      <c r="J45" s="218"/>
      <c r="K45" s="219"/>
    </row>
    <row r="46" spans="1:11" s="146" customFormat="1" ht="13.9" customHeight="1" x14ac:dyDescent="0.25">
      <c r="A46" s="127" t="s">
        <v>370</v>
      </c>
      <c r="B46" s="178"/>
      <c r="C46" s="213"/>
      <c r="D46" s="213"/>
      <c r="E46" s="213"/>
      <c r="F46" s="213"/>
      <c r="G46" s="179"/>
      <c r="H46" s="132"/>
      <c r="I46" s="145"/>
      <c r="J46" s="55"/>
      <c r="K46" s="145"/>
    </row>
    <row r="47" spans="1:11" s="146" customFormat="1" ht="13.9" customHeight="1" x14ac:dyDescent="0.25">
      <c r="A47" s="127" t="s">
        <v>371</v>
      </c>
      <c r="B47" s="178"/>
      <c r="C47" s="213"/>
      <c r="D47" s="213"/>
      <c r="E47" s="213"/>
      <c r="F47" s="213"/>
      <c r="G47" s="179"/>
      <c r="H47" s="132"/>
      <c r="I47" s="145"/>
      <c r="J47" s="55"/>
      <c r="K47" s="145"/>
    </row>
    <row r="48" spans="1:11" s="146" customFormat="1" ht="13.9" customHeight="1" x14ac:dyDescent="0.25">
      <c r="A48" s="127" t="s">
        <v>372</v>
      </c>
      <c r="B48" s="178"/>
      <c r="C48" s="213"/>
      <c r="D48" s="213"/>
      <c r="E48" s="213"/>
      <c r="F48" s="213"/>
      <c r="G48" s="179"/>
      <c r="H48" s="132"/>
      <c r="I48" s="145"/>
      <c r="J48" s="55"/>
      <c r="K48" s="145"/>
    </row>
    <row r="49" spans="1:11" s="146" customFormat="1" x14ac:dyDescent="0.25">
      <c r="A49" s="127" t="s">
        <v>373</v>
      </c>
      <c r="B49" s="178"/>
      <c r="C49" s="213"/>
      <c r="D49" s="213"/>
      <c r="E49" s="213"/>
      <c r="F49" s="213"/>
      <c r="G49" s="179"/>
      <c r="H49" s="132"/>
      <c r="I49" s="145"/>
      <c r="J49" s="55"/>
      <c r="K49" s="145"/>
    </row>
    <row r="50" spans="1:11" s="146" customFormat="1" x14ac:dyDescent="0.25">
      <c r="A50" s="127" t="s">
        <v>374</v>
      </c>
      <c r="B50" s="178"/>
      <c r="C50" s="213"/>
      <c r="D50" s="213"/>
      <c r="E50" s="213"/>
      <c r="F50" s="213"/>
      <c r="G50" s="179"/>
      <c r="H50" s="132"/>
      <c r="I50" s="145"/>
      <c r="J50" s="55"/>
      <c r="K50" s="145"/>
    </row>
    <row r="51" spans="1:11" s="146" customFormat="1" x14ac:dyDescent="0.25">
      <c r="A51" s="127" t="s">
        <v>375</v>
      </c>
      <c r="B51" s="210" t="s">
        <v>355</v>
      </c>
      <c r="C51" s="211"/>
      <c r="D51" s="211"/>
      <c r="E51" s="211"/>
      <c r="F51" s="211"/>
      <c r="G51" s="212"/>
      <c r="H51" s="150" t="s">
        <v>357</v>
      </c>
      <c r="I51" s="149">
        <f>SUM(I46:I50)</f>
        <v>0</v>
      </c>
      <c r="J51" s="149">
        <f>SUM(J46:J50)</f>
        <v>0</v>
      </c>
      <c r="K51" s="150" t="s">
        <v>357</v>
      </c>
    </row>
    <row r="52" spans="1:11" s="146" customFormat="1" x14ac:dyDescent="0.25">
      <c r="A52" s="127" t="s">
        <v>376</v>
      </c>
      <c r="B52" s="210" t="s">
        <v>356</v>
      </c>
      <c r="C52" s="211"/>
      <c r="D52" s="211"/>
      <c r="E52" s="211"/>
      <c r="F52" s="211"/>
      <c r="G52" s="212"/>
      <c r="H52" s="132"/>
      <c r="I52" s="150" t="s">
        <v>357</v>
      </c>
      <c r="J52" s="150" t="s">
        <v>357</v>
      </c>
      <c r="K52" s="149">
        <f>SUM(K46:K50)</f>
        <v>0</v>
      </c>
    </row>
    <row r="53" spans="1:11" s="146" customFormat="1" x14ac:dyDescent="0.25">
      <c r="A53" s="127" t="s">
        <v>377</v>
      </c>
      <c r="B53" s="151" t="s">
        <v>399</v>
      </c>
      <c r="C53" s="152"/>
      <c r="D53" s="152"/>
      <c r="E53" s="152"/>
      <c r="F53" s="152"/>
      <c r="G53" s="152"/>
      <c r="H53" s="220">
        <f>H54+H55+H56+H57</f>
        <v>0</v>
      </c>
      <c r="I53" s="221"/>
      <c r="J53" s="221"/>
      <c r="K53" s="221"/>
    </row>
    <row r="54" spans="1:11" s="146" customFormat="1" ht="15" customHeight="1" x14ac:dyDescent="0.25">
      <c r="A54" s="127" t="s">
        <v>400</v>
      </c>
      <c r="B54" s="154" t="s">
        <v>369</v>
      </c>
      <c r="C54" s="155"/>
      <c r="D54" s="155"/>
      <c r="E54" s="155"/>
      <c r="F54" s="155"/>
      <c r="G54" s="156"/>
      <c r="H54" s="214"/>
      <c r="I54" s="215"/>
      <c r="J54" s="215"/>
      <c r="K54" s="216"/>
    </row>
    <row r="55" spans="1:11" s="146" customFormat="1" ht="15" customHeight="1" x14ac:dyDescent="0.25">
      <c r="A55" s="127" t="s">
        <v>401</v>
      </c>
      <c r="B55" s="154" t="s">
        <v>396</v>
      </c>
      <c r="C55" s="155"/>
      <c r="D55" s="155"/>
      <c r="E55" s="155"/>
      <c r="F55" s="155"/>
      <c r="G55" s="156"/>
      <c r="H55" s="214"/>
      <c r="I55" s="215"/>
      <c r="J55" s="215"/>
      <c r="K55" s="216"/>
    </row>
    <row r="56" spans="1:11" s="146" customFormat="1" ht="15" customHeight="1" x14ac:dyDescent="0.25">
      <c r="A56" s="127" t="s">
        <v>402</v>
      </c>
      <c r="B56" s="210" t="s">
        <v>358</v>
      </c>
      <c r="C56" s="211"/>
      <c r="D56" s="211"/>
      <c r="E56" s="211"/>
      <c r="F56" s="211"/>
      <c r="G56" s="212"/>
      <c r="H56" s="214"/>
      <c r="I56" s="215"/>
      <c r="J56" s="215"/>
      <c r="K56" s="216"/>
    </row>
    <row r="57" spans="1:11" s="146" customFormat="1" ht="15" customHeight="1" x14ac:dyDescent="0.25">
      <c r="A57" s="127" t="s">
        <v>403</v>
      </c>
      <c r="B57" s="210" t="s">
        <v>359</v>
      </c>
      <c r="C57" s="211"/>
      <c r="D57" s="211"/>
      <c r="E57" s="211"/>
      <c r="F57" s="211"/>
      <c r="G57" s="212"/>
      <c r="H57" s="214"/>
      <c r="I57" s="215"/>
      <c r="J57" s="215"/>
      <c r="K57" s="216"/>
    </row>
    <row r="58" spans="1:11" s="79" customFormat="1" x14ac:dyDescent="0.25">
      <c r="A58" s="78" t="s">
        <v>347</v>
      </c>
      <c r="B58" s="217" t="s">
        <v>378</v>
      </c>
      <c r="C58" s="218"/>
      <c r="D58" s="218"/>
      <c r="E58" s="218"/>
      <c r="F58" s="218"/>
      <c r="G58" s="218"/>
      <c r="H58" s="218"/>
      <c r="I58" s="218"/>
      <c r="J58" s="218"/>
      <c r="K58" s="219"/>
    </row>
    <row r="59" spans="1:11" s="146" customFormat="1" ht="13.9" customHeight="1" x14ac:dyDescent="0.25">
      <c r="A59" s="127" t="s">
        <v>380</v>
      </c>
      <c r="B59" s="178"/>
      <c r="C59" s="213"/>
      <c r="D59" s="213"/>
      <c r="E59" s="213"/>
      <c r="F59" s="213"/>
      <c r="G59" s="179"/>
      <c r="H59" s="132"/>
      <c r="I59" s="145"/>
      <c r="J59" s="55"/>
      <c r="K59" s="145"/>
    </row>
    <row r="60" spans="1:11" s="146" customFormat="1" ht="13.9" customHeight="1" x14ac:dyDescent="0.25">
      <c r="A60" s="127" t="s">
        <v>381</v>
      </c>
      <c r="B60" s="178"/>
      <c r="C60" s="213"/>
      <c r="D60" s="213"/>
      <c r="E60" s="213"/>
      <c r="F60" s="213"/>
      <c r="G60" s="179"/>
      <c r="H60" s="132"/>
      <c r="I60" s="145"/>
      <c r="J60" s="55"/>
      <c r="K60" s="145"/>
    </row>
    <row r="61" spans="1:11" s="146" customFormat="1" ht="13.9" customHeight="1" x14ac:dyDescent="0.25">
      <c r="A61" s="127" t="s">
        <v>382</v>
      </c>
      <c r="B61" s="178"/>
      <c r="C61" s="213"/>
      <c r="D61" s="213"/>
      <c r="E61" s="213"/>
      <c r="F61" s="213"/>
      <c r="G61" s="179"/>
      <c r="H61" s="132"/>
      <c r="I61" s="145"/>
      <c r="J61" s="55"/>
      <c r="K61" s="145"/>
    </row>
    <row r="62" spans="1:11" s="146" customFormat="1" x14ac:dyDescent="0.25">
      <c r="A62" s="127" t="s">
        <v>383</v>
      </c>
      <c r="B62" s="178"/>
      <c r="C62" s="213"/>
      <c r="D62" s="213"/>
      <c r="E62" s="213"/>
      <c r="F62" s="213"/>
      <c r="G62" s="179"/>
      <c r="H62" s="132"/>
      <c r="I62" s="145"/>
      <c r="J62" s="55"/>
      <c r="K62" s="145"/>
    </row>
    <row r="63" spans="1:11" s="146" customFormat="1" x14ac:dyDescent="0.25">
      <c r="A63" s="127" t="s">
        <v>384</v>
      </c>
      <c r="B63" s="178"/>
      <c r="C63" s="213"/>
      <c r="D63" s="213"/>
      <c r="E63" s="213"/>
      <c r="F63" s="213"/>
      <c r="G63" s="179"/>
      <c r="H63" s="132"/>
      <c r="I63" s="145"/>
      <c r="J63" s="55"/>
      <c r="K63" s="145"/>
    </row>
    <row r="64" spans="1:11" s="146" customFormat="1" x14ac:dyDescent="0.25">
      <c r="A64" s="127" t="s">
        <v>385</v>
      </c>
      <c r="B64" s="210" t="s">
        <v>355</v>
      </c>
      <c r="C64" s="211"/>
      <c r="D64" s="211"/>
      <c r="E64" s="211"/>
      <c r="F64" s="211"/>
      <c r="G64" s="212"/>
      <c r="H64" s="150" t="s">
        <v>357</v>
      </c>
      <c r="I64" s="149">
        <f>SUM(I59:I63)</f>
        <v>0</v>
      </c>
      <c r="J64" s="149">
        <f>SUM(J59:J63)</f>
        <v>0</v>
      </c>
      <c r="K64" s="150" t="s">
        <v>357</v>
      </c>
    </row>
    <row r="65" spans="1:11" s="146" customFormat="1" x14ac:dyDescent="0.25">
      <c r="A65" s="127" t="s">
        <v>386</v>
      </c>
      <c r="B65" s="210" t="s">
        <v>356</v>
      </c>
      <c r="C65" s="211"/>
      <c r="D65" s="211"/>
      <c r="E65" s="211"/>
      <c r="F65" s="211"/>
      <c r="G65" s="212"/>
      <c r="H65" s="132"/>
      <c r="I65" s="150" t="s">
        <v>357</v>
      </c>
      <c r="J65" s="150" t="s">
        <v>357</v>
      </c>
      <c r="K65" s="149">
        <f>SUM(K59:K63)</f>
        <v>0</v>
      </c>
    </row>
    <row r="66" spans="1:11" s="146" customFormat="1" x14ac:dyDescent="0.25">
      <c r="A66" s="127" t="s">
        <v>387</v>
      </c>
      <c r="B66" s="151" t="s">
        <v>399</v>
      </c>
      <c r="C66" s="152"/>
      <c r="D66" s="152"/>
      <c r="E66" s="152"/>
      <c r="F66" s="152"/>
      <c r="G66" s="152"/>
      <c r="H66" s="220">
        <f>H67+H68+H69+H70</f>
        <v>0</v>
      </c>
      <c r="I66" s="221"/>
      <c r="J66" s="221"/>
      <c r="K66" s="221"/>
    </row>
    <row r="67" spans="1:11" s="146" customFormat="1" ht="15" customHeight="1" x14ac:dyDescent="0.25">
      <c r="A67" s="127" t="s">
        <v>404</v>
      </c>
      <c r="B67" s="154" t="s">
        <v>369</v>
      </c>
      <c r="C67" s="155"/>
      <c r="D67" s="155"/>
      <c r="E67" s="155"/>
      <c r="F67" s="155"/>
      <c r="G67" s="156"/>
      <c r="H67" s="214"/>
      <c r="I67" s="215"/>
      <c r="J67" s="215"/>
      <c r="K67" s="216"/>
    </row>
    <row r="68" spans="1:11" s="146" customFormat="1" ht="15" customHeight="1" x14ac:dyDescent="0.25">
      <c r="A68" s="127" t="s">
        <v>405</v>
      </c>
      <c r="B68" s="154" t="s">
        <v>396</v>
      </c>
      <c r="C68" s="155"/>
      <c r="D68" s="155"/>
      <c r="E68" s="155"/>
      <c r="F68" s="155"/>
      <c r="G68" s="156"/>
      <c r="H68" s="214"/>
      <c r="I68" s="215"/>
      <c r="J68" s="215"/>
      <c r="K68" s="216"/>
    </row>
    <row r="69" spans="1:11" s="146" customFormat="1" ht="15" customHeight="1" x14ac:dyDescent="0.25">
      <c r="A69" s="127" t="s">
        <v>406</v>
      </c>
      <c r="B69" s="210" t="s">
        <v>358</v>
      </c>
      <c r="C69" s="211"/>
      <c r="D69" s="211"/>
      <c r="E69" s="211"/>
      <c r="F69" s="211"/>
      <c r="G69" s="212"/>
      <c r="H69" s="214"/>
      <c r="I69" s="215"/>
      <c r="J69" s="215"/>
      <c r="K69" s="216"/>
    </row>
    <row r="70" spans="1:11" s="146" customFormat="1" ht="14.45" customHeight="1" x14ac:dyDescent="0.25">
      <c r="A70" s="127" t="s">
        <v>407</v>
      </c>
      <c r="B70" s="210" t="s">
        <v>359</v>
      </c>
      <c r="C70" s="211"/>
      <c r="D70" s="211"/>
      <c r="E70" s="211"/>
      <c r="F70" s="211"/>
      <c r="G70" s="212"/>
      <c r="H70" s="214"/>
      <c r="I70" s="215"/>
      <c r="J70" s="215"/>
      <c r="K70" s="216"/>
    </row>
    <row r="71" spans="1:11" s="79" customFormat="1" x14ac:dyDescent="0.25">
      <c r="A71" s="78" t="s">
        <v>348</v>
      </c>
      <c r="B71" s="217" t="s">
        <v>379</v>
      </c>
      <c r="C71" s="218"/>
      <c r="D71" s="218"/>
      <c r="E71" s="218"/>
      <c r="F71" s="218"/>
      <c r="G71" s="218"/>
      <c r="H71" s="218"/>
      <c r="I71" s="218"/>
      <c r="J71" s="218"/>
      <c r="K71" s="219"/>
    </row>
    <row r="72" spans="1:11" s="146" customFormat="1" ht="13.9" customHeight="1" x14ac:dyDescent="0.25">
      <c r="A72" s="127" t="s">
        <v>388</v>
      </c>
      <c r="B72" s="178"/>
      <c r="C72" s="213"/>
      <c r="D72" s="213"/>
      <c r="E72" s="213"/>
      <c r="F72" s="213"/>
      <c r="G72" s="179"/>
      <c r="H72" s="132"/>
      <c r="I72" s="145"/>
      <c r="J72" s="55"/>
      <c r="K72" s="145"/>
    </row>
    <row r="73" spans="1:11" s="146" customFormat="1" ht="13.9" customHeight="1" x14ac:dyDescent="0.25">
      <c r="A73" s="127" t="s">
        <v>389</v>
      </c>
      <c r="B73" s="178"/>
      <c r="C73" s="213"/>
      <c r="D73" s="213"/>
      <c r="E73" s="213"/>
      <c r="F73" s="213"/>
      <c r="G73" s="179"/>
      <c r="H73" s="132"/>
      <c r="I73" s="145"/>
      <c r="J73" s="55"/>
      <c r="K73" s="145"/>
    </row>
    <row r="74" spans="1:11" s="146" customFormat="1" ht="13.9" customHeight="1" x14ac:dyDescent="0.25">
      <c r="A74" s="127" t="s">
        <v>390</v>
      </c>
      <c r="B74" s="178"/>
      <c r="C74" s="213"/>
      <c r="D74" s="213"/>
      <c r="E74" s="213"/>
      <c r="F74" s="213"/>
      <c r="G74" s="179"/>
      <c r="H74" s="132"/>
      <c r="I74" s="145"/>
      <c r="J74" s="55"/>
      <c r="K74" s="145"/>
    </row>
    <row r="75" spans="1:11" s="146" customFormat="1" x14ac:dyDescent="0.25">
      <c r="A75" s="127" t="s">
        <v>391</v>
      </c>
      <c r="B75" s="178"/>
      <c r="C75" s="213"/>
      <c r="D75" s="213"/>
      <c r="E75" s="213"/>
      <c r="F75" s="213"/>
      <c r="G75" s="179"/>
      <c r="H75" s="132"/>
      <c r="I75" s="145"/>
      <c r="J75" s="55"/>
      <c r="K75" s="145"/>
    </row>
    <row r="76" spans="1:11" s="146" customFormat="1" x14ac:dyDescent="0.25">
      <c r="A76" s="127" t="s">
        <v>392</v>
      </c>
      <c r="B76" s="178"/>
      <c r="C76" s="213"/>
      <c r="D76" s="213"/>
      <c r="E76" s="213"/>
      <c r="F76" s="213"/>
      <c r="G76" s="179"/>
      <c r="H76" s="132"/>
      <c r="I76" s="145"/>
      <c r="J76" s="55"/>
      <c r="K76" s="145"/>
    </row>
    <row r="77" spans="1:11" s="146" customFormat="1" x14ac:dyDescent="0.25">
      <c r="A77" s="127" t="s">
        <v>393</v>
      </c>
      <c r="B77" s="210" t="s">
        <v>355</v>
      </c>
      <c r="C77" s="211"/>
      <c r="D77" s="211"/>
      <c r="E77" s="211"/>
      <c r="F77" s="211"/>
      <c r="G77" s="212"/>
      <c r="H77" s="150" t="s">
        <v>357</v>
      </c>
      <c r="I77" s="149">
        <f>SUM(I72:I76)</f>
        <v>0</v>
      </c>
      <c r="J77" s="149">
        <f>SUM(J72:J76)</f>
        <v>0</v>
      </c>
      <c r="K77" s="150" t="s">
        <v>357</v>
      </c>
    </row>
    <row r="78" spans="1:11" s="146" customFormat="1" x14ac:dyDescent="0.25">
      <c r="A78" s="127" t="s">
        <v>394</v>
      </c>
      <c r="B78" s="210" t="s">
        <v>356</v>
      </c>
      <c r="C78" s="211"/>
      <c r="D78" s="211"/>
      <c r="E78" s="211"/>
      <c r="F78" s="211"/>
      <c r="G78" s="212"/>
      <c r="H78" s="132"/>
      <c r="I78" s="150" t="s">
        <v>357</v>
      </c>
      <c r="J78" s="150" t="s">
        <v>357</v>
      </c>
      <c r="K78" s="149">
        <f>SUM(K72:K76)</f>
        <v>0</v>
      </c>
    </row>
    <row r="79" spans="1:11" s="146" customFormat="1" x14ac:dyDescent="0.25">
      <c r="A79" s="127" t="s">
        <v>395</v>
      </c>
      <c r="B79" s="151" t="s">
        <v>399</v>
      </c>
      <c r="C79" s="152"/>
      <c r="D79" s="152"/>
      <c r="E79" s="152"/>
      <c r="F79" s="152"/>
      <c r="G79" s="152"/>
      <c r="H79" s="220">
        <f>H80+H81+H82+H83</f>
        <v>0</v>
      </c>
      <c r="I79" s="221"/>
      <c r="J79" s="221"/>
      <c r="K79" s="221"/>
    </row>
    <row r="80" spans="1:11" s="146" customFormat="1" ht="14.25" customHeight="1" x14ac:dyDescent="0.25">
      <c r="A80" s="127" t="s">
        <v>408</v>
      </c>
      <c r="B80" s="154" t="s">
        <v>369</v>
      </c>
      <c r="C80" s="155"/>
      <c r="D80" s="155"/>
      <c r="E80" s="155"/>
      <c r="F80" s="155"/>
      <c r="G80" s="156"/>
      <c r="H80" s="214"/>
      <c r="I80" s="215"/>
      <c r="J80" s="215"/>
      <c r="K80" s="216"/>
    </row>
    <row r="81" spans="1:11" s="146" customFormat="1" ht="14.25" customHeight="1" x14ac:dyDescent="0.25">
      <c r="A81" s="127" t="s">
        <v>409</v>
      </c>
      <c r="B81" s="154" t="s">
        <v>396</v>
      </c>
      <c r="C81" s="155"/>
      <c r="D81" s="155"/>
      <c r="E81" s="155"/>
      <c r="F81" s="155"/>
      <c r="G81" s="156"/>
      <c r="H81" s="214"/>
      <c r="I81" s="215"/>
      <c r="J81" s="215"/>
      <c r="K81" s="216"/>
    </row>
    <row r="82" spans="1:11" s="146" customFormat="1" ht="14.25" customHeight="1" x14ac:dyDescent="0.25">
      <c r="A82" s="127" t="s">
        <v>410</v>
      </c>
      <c r="B82" s="210" t="s">
        <v>358</v>
      </c>
      <c r="C82" s="211"/>
      <c r="D82" s="211"/>
      <c r="E82" s="211"/>
      <c r="F82" s="211"/>
      <c r="G82" s="212"/>
      <c r="H82" s="214"/>
      <c r="I82" s="215"/>
      <c r="J82" s="215"/>
      <c r="K82" s="216"/>
    </row>
    <row r="83" spans="1:11" s="146" customFormat="1" ht="14.45" customHeight="1" x14ac:dyDescent="0.25">
      <c r="A83" s="127" t="s">
        <v>411</v>
      </c>
      <c r="B83" s="210" t="s">
        <v>359</v>
      </c>
      <c r="C83" s="211"/>
      <c r="D83" s="211"/>
      <c r="E83" s="211"/>
      <c r="F83" s="211"/>
      <c r="G83" s="212"/>
      <c r="H83" s="214"/>
      <c r="I83" s="215"/>
      <c r="J83" s="215"/>
      <c r="K83" s="216"/>
    </row>
    <row r="84" spans="1:11" s="146" customFormat="1" x14ac:dyDescent="0.25">
      <c r="A84" s="77" t="s">
        <v>545</v>
      </c>
      <c r="B84" s="204" t="s">
        <v>461</v>
      </c>
      <c r="C84" s="205"/>
      <c r="D84" s="205"/>
      <c r="E84" s="205"/>
      <c r="F84" s="205"/>
      <c r="G84" s="205"/>
      <c r="H84" s="205"/>
      <c r="I84" s="205"/>
      <c r="J84" s="205"/>
      <c r="K84" s="206"/>
    </row>
    <row r="85" spans="1:11" s="32" customFormat="1" x14ac:dyDescent="0.25">
      <c r="A85" s="96" t="s">
        <v>546</v>
      </c>
      <c r="B85" s="207" t="s">
        <v>462</v>
      </c>
      <c r="C85" s="208"/>
      <c r="D85" s="208"/>
      <c r="E85" s="208"/>
      <c r="F85" s="208"/>
      <c r="G85" s="209"/>
      <c r="H85" s="94" t="s">
        <v>357</v>
      </c>
      <c r="I85" s="95">
        <f>I40+I51+I64+I77</f>
        <v>0</v>
      </c>
      <c r="J85" s="95">
        <f>J40+J51+J64+J77</f>
        <v>0</v>
      </c>
      <c r="K85" s="95">
        <f>K41+K52+K65+K78</f>
        <v>0</v>
      </c>
    </row>
    <row r="86" spans="1:11" s="79" customFormat="1" x14ac:dyDescent="0.25">
      <c r="A86" s="96" t="s">
        <v>547</v>
      </c>
      <c r="B86" s="199" t="s">
        <v>356</v>
      </c>
      <c r="C86" s="200"/>
      <c r="D86" s="200"/>
      <c r="E86" s="200"/>
      <c r="F86" s="200"/>
      <c r="G86" s="201"/>
      <c r="H86" s="10" t="s">
        <v>357</v>
      </c>
      <c r="I86" s="10" t="s">
        <v>357</v>
      </c>
      <c r="J86" s="10" t="s">
        <v>357</v>
      </c>
      <c r="K86" s="141">
        <f>K41+K52+K65+K78</f>
        <v>0</v>
      </c>
    </row>
    <row r="87" spans="1:11" s="79" customFormat="1" x14ac:dyDescent="0.25">
      <c r="A87" s="96" t="s">
        <v>548</v>
      </c>
      <c r="B87" s="117" t="s">
        <v>399</v>
      </c>
      <c r="C87" s="118"/>
      <c r="D87" s="118"/>
      <c r="E87" s="118"/>
      <c r="F87" s="118"/>
      <c r="G87" s="118"/>
      <c r="H87" s="202">
        <f>H88+H89+H90+H91</f>
        <v>0</v>
      </c>
      <c r="I87" s="203"/>
      <c r="J87" s="203"/>
      <c r="K87" s="203"/>
    </row>
    <row r="88" spans="1:11" s="79" customFormat="1" x14ac:dyDescent="0.25">
      <c r="A88" s="96" t="s">
        <v>549</v>
      </c>
      <c r="B88" s="138" t="s">
        <v>369</v>
      </c>
      <c r="C88" s="139"/>
      <c r="D88" s="139"/>
      <c r="E88" s="139"/>
      <c r="F88" s="139"/>
      <c r="G88" s="140"/>
      <c r="H88" s="202">
        <f>H54+H67+H80</f>
        <v>0</v>
      </c>
      <c r="I88" s="203"/>
      <c r="J88" s="203"/>
      <c r="K88" s="203"/>
    </row>
    <row r="89" spans="1:11" s="79" customFormat="1" x14ac:dyDescent="0.25">
      <c r="A89" s="96" t="s">
        <v>550</v>
      </c>
      <c r="B89" s="138" t="s">
        <v>396</v>
      </c>
      <c r="C89" s="139"/>
      <c r="D89" s="139"/>
      <c r="E89" s="139"/>
      <c r="F89" s="139"/>
      <c r="G89" s="140"/>
      <c r="H89" s="202">
        <f>H55+H68+H81</f>
        <v>0</v>
      </c>
      <c r="I89" s="203"/>
      <c r="J89" s="203"/>
      <c r="K89" s="203"/>
    </row>
    <row r="90" spans="1:11" s="79" customFormat="1" x14ac:dyDescent="0.25">
      <c r="A90" s="96" t="s">
        <v>551</v>
      </c>
      <c r="B90" s="199" t="s">
        <v>358</v>
      </c>
      <c r="C90" s="200"/>
      <c r="D90" s="200"/>
      <c r="E90" s="200"/>
      <c r="F90" s="200"/>
      <c r="G90" s="201"/>
      <c r="H90" s="202">
        <f>H43+H56+H69+H82</f>
        <v>0</v>
      </c>
      <c r="I90" s="203"/>
      <c r="J90" s="203"/>
      <c r="K90" s="203"/>
    </row>
    <row r="91" spans="1:11" s="79" customFormat="1" x14ac:dyDescent="0.25">
      <c r="A91" s="96" t="s">
        <v>552</v>
      </c>
      <c r="B91" s="199" t="s">
        <v>359</v>
      </c>
      <c r="C91" s="200"/>
      <c r="D91" s="200"/>
      <c r="E91" s="200"/>
      <c r="F91" s="200"/>
      <c r="G91" s="201"/>
      <c r="H91" s="202">
        <f>H44+H57+H70+H83</f>
        <v>0</v>
      </c>
      <c r="I91" s="203"/>
      <c r="J91" s="203"/>
      <c r="K91" s="203"/>
    </row>
    <row r="93" spans="1:11" x14ac:dyDescent="0.25">
      <c r="A93" s="12" t="s">
        <v>537</v>
      </c>
    </row>
  </sheetData>
  <sheetProtection algorithmName="SHA-512" hashValue="J7R2RKE/Bcp9unRTjlBGjm0UYPToCu0riECKPcAgK9dAjjfUkBeRxUF/SOeAo2dWrAJEMFogo+bSQ3KnL/926A==" saltValue="dGumwuQMYe9sUfHrREL5mA==" spinCount="100000" sheet="1" objects="1" scenarios="1"/>
  <mergeCells count="92">
    <mergeCell ref="C10:C12"/>
    <mergeCell ref="C24:C26"/>
    <mergeCell ref="D24:F24"/>
    <mergeCell ref="G24:K24"/>
    <mergeCell ref="B8:K8"/>
    <mergeCell ref="B1:K1"/>
    <mergeCell ref="B2:K2"/>
    <mergeCell ref="A24:A26"/>
    <mergeCell ref="B24:B26"/>
    <mergeCell ref="B22:K22"/>
    <mergeCell ref="D10:F10"/>
    <mergeCell ref="G10:K10"/>
    <mergeCell ref="A10:A12"/>
    <mergeCell ref="B10:B12"/>
    <mergeCell ref="B6:C6"/>
    <mergeCell ref="D3:F3"/>
    <mergeCell ref="D4:F4"/>
    <mergeCell ref="D5:F5"/>
    <mergeCell ref="D6:F6"/>
    <mergeCell ref="B5:C5"/>
    <mergeCell ref="B4:C4"/>
    <mergeCell ref="B3:C3"/>
    <mergeCell ref="B34:K34"/>
    <mergeCell ref="B41:G41"/>
    <mergeCell ref="H43:K43"/>
    <mergeCell ref="H44:K44"/>
    <mergeCell ref="B35:G35"/>
    <mergeCell ref="B38:G38"/>
    <mergeCell ref="B40:G40"/>
    <mergeCell ref="B36:G36"/>
    <mergeCell ref="B37:G37"/>
    <mergeCell ref="B42:G42"/>
    <mergeCell ref="H42:K42"/>
    <mergeCell ref="B39:G39"/>
    <mergeCell ref="B32:K32"/>
    <mergeCell ref="B33:G33"/>
    <mergeCell ref="B7:G7"/>
    <mergeCell ref="B45:K45"/>
    <mergeCell ref="B46:G46"/>
    <mergeCell ref="B49:G49"/>
    <mergeCell ref="B51:G51"/>
    <mergeCell ref="B47:G47"/>
    <mergeCell ref="B48:G48"/>
    <mergeCell ref="B50:G50"/>
    <mergeCell ref="B52:G52"/>
    <mergeCell ref="B56:G56"/>
    <mergeCell ref="H56:K56"/>
    <mergeCell ref="H54:K54"/>
    <mergeCell ref="H55:K55"/>
    <mergeCell ref="H53:K53"/>
    <mergeCell ref="H81:K81"/>
    <mergeCell ref="H82:K82"/>
    <mergeCell ref="B83:G83"/>
    <mergeCell ref="H83:K83"/>
    <mergeCell ref="B57:G57"/>
    <mergeCell ref="H57:K57"/>
    <mergeCell ref="B58:K58"/>
    <mergeCell ref="B59:G59"/>
    <mergeCell ref="B62:G62"/>
    <mergeCell ref="B60:G60"/>
    <mergeCell ref="B61:G61"/>
    <mergeCell ref="H66:K66"/>
    <mergeCell ref="H79:K79"/>
    <mergeCell ref="B72:G72"/>
    <mergeCell ref="B75:G75"/>
    <mergeCell ref="H80:K80"/>
    <mergeCell ref="B63:G63"/>
    <mergeCell ref="B76:G76"/>
    <mergeCell ref="H69:K69"/>
    <mergeCell ref="H67:K67"/>
    <mergeCell ref="H68:K68"/>
    <mergeCell ref="H70:K70"/>
    <mergeCell ref="B71:K71"/>
    <mergeCell ref="B82:G82"/>
    <mergeCell ref="B70:G70"/>
    <mergeCell ref="B64:G64"/>
    <mergeCell ref="B65:G65"/>
    <mergeCell ref="B69:G69"/>
    <mergeCell ref="B73:G73"/>
    <mergeCell ref="B74:G74"/>
    <mergeCell ref="B77:G77"/>
    <mergeCell ref="B78:G78"/>
    <mergeCell ref="B91:G91"/>
    <mergeCell ref="H91:K91"/>
    <mergeCell ref="B84:K84"/>
    <mergeCell ref="B86:G86"/>
    <mergeCell ref="H88:K88"/>
    <mergeCell ref="H89:K89"/>
    <mergeCell ref="B90:G90"/>
    <mergeCell ref="H90:K90"/>
    <mergeCell ref="H87:K87"/>
    <mergeCell ref="B85:G85"/>
  </mergeCells>
  <printOptions horizontalCentered="1"/>
  <pageMargins left="0.39370078740157483" right="0.39370078740157483" top="1.1811023622047245" bottom="0.78740157480314965" header="0.31496062992125984" footer="0.31496062992125984"/>
  <pageSetup paperSize="9" scale="9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6"/>
  <sheetViews>
    <sheetView zoomScaleNormal="100" workbookViewId="0">
      <pane ySplit="5" topLeftCell="A75" activePane="bottomLeft" state="frozen"/>
      <selection pane="bottomLeft" activeCell="G80" sqref="G80"/>
    </sheetView>
  </sheetViews>
  <sheetFormatPr defaultColWidth="8.85546875" defaultRowHeight="15" x14ac:dyDescent="0.25"/>
  <cols>
    <col min="1" max="1" width="7.42578125" style="8" customWidth="1"/>
    <col min="2" max="2" width="38.140625" style="8" customWidth="1"/>
    <col min="3" max="3" width="13.7109375" style="8" customWidth="1"/>
    <col min="4" max="5" width="12.7109375" style="8" customWidth="1"/>
    <col min="6" max="6" width="13.7109375" style="8" customWidth="1"/>
    <col min="7" max="7" width="12.140625" style="8" customWidth="1"/>
    <col min="8" max="8" width="11.140625" style="8" customWidth="1"/>
    <col min="9" max="9" width="11.7109375" style="8" customWidth="1"/>
    <col min="10" max="10" width="11.140625" style="8" hidden="1" customWidth="1"/>
    <col min="11" max="11" width="11.28515625" style="8" hidden="1" customWidth="1"/>
    <col min="12" max="12" width="11" style="8" customWidth="1"/>
    <col min="13" max="16384" width="8.85546875" style="8"/>
  </cols>
  <sheetData>
    <row r="1" spans="1:13" x14ac:dyDescent="0.25">
      <c r="A1" s="29" t="s">
        <v>174</v>
      </c>
      <c r="B1" s="235" t="s">
        <v>463</v>
      </c>
      <c r="C1" s="235"/>
      <c r="D1" s="235"/>
      <c r="E1" s="235"/>
      <c r="F1" s="235"/>
      <c r="G1" s="235"/>
      <c r="H1" s="235"/>
      <c r="I1" s="235"/>
      <c r="J1" s="235"/>
      <c r="K1" s="235"/>
      <c r="M1" s="85"/>
    </row>
    <row r="2" spans="1:13" x14ac:dyDescent="0.25">
      <c r="A2" s="30" t="s">
        <v>47</v>
      </c>
      <c r="B2" s="30" t="s">
        <v>48</v>
      </c>
      <c r="C2" s="30" t="s">
        <v>49</v>
      </c>
      <c r="D2" s="30" t="s">
        <v>50</v>
      </c>
      <c r="E2" s="30" t="s">
        <v>101</v>
      </c>
      <c r="F2" s="30" t="s">
        <v>102</v>
      </c>
      <c r="G2" s="30" t="s">
        <v>103</v>
      </c>
      <c r="H2" s="30" t="s">
        <v>104</v>
      </c>
      <c r="I2" s="30" t="s">
        <v>105</v>
      </c>
      <c r="J2" s="30" t="s">
        <v>106</v>
      </c>
      <c r="K2" s="30" t="s">
        <v>134</v>
      </c>
    </row>
    <row r="3" spans="1:13" ht="17.45" customHeight="1" x14ac:dyDescent="0.25">
      <c r="A3" s="236" t="s">
        <v>107</v>
      </c>
      <c r="B3" s="236" t="s">
        <v>108</v>
      </c>
      <c r="C3" s="187" t="str">
        <f>'4'!C3</f>
        <v>Užpildykite 1.1.2 punktą</v>
      </c>
      <c r="D3" s="236" t="s">
        <v>109</v>
      </c>
      <c r="E3" s="236"/>
      <c r="F3" s="236"/>
      <c r="G3" s="236" t="s">
        <v>110</v>
      </c>
      <c r="H3" s="236"/>
      <c r="I3" s="236"/>
      <c r="J3" s="236"/>
      <c r="K3" s="236"/>
    </row>
    <row r="4" spans="1:13" x14ac:dyDescent="0.25">
      <c r="A4" s="236"/>
      <c r="B4" s="236"/>
      <c r="C4" s="188"/>
      <c r="D4" s="24" t="s">
        <v>538</v>
      </c>
      <c r="E4" s="24" t="s">
        <v>112</v>
      </c>
      <c r="F4" s="24" t="s">
        <v>113</v>
      </c>
      <c r="G4" s="24" t="s">
        <v>111</v>
      </c>
      <c r="H4" s="24" t="s">
        <v>112</v>
      </c>
      <c r="I4" s="24" t="s">
        <v>113</v>
      </c>
      <c r="J4" s="24" t="s">
        <v>114</v>
      </c>
      <c r="K4" s="24" t="s">
        <v>115</v>
      </c>
    </row>
    <row r="5" spans="1:13" ht="24" customHeight="1" x14ac:dyDescent="0.25">
      <c r="A5" s="236"/>
      <c r="B5" s="236"/>
      <c r="C5" s="189"/>
      <c r="D5" s="24" t="b">
        <f>'4'!D5</f>
        <v>0</v>
      </c>
      <c r="E5" s="47" t="b">
        <f>'4'!E5</f>
        <v>0</v>
      </c>
      <c r="F5" s="47" t="b">
        <f>'4'!F5</f>
        <v>0</v>
      </c>
      <c r="G5" s="47">
        <f>'4'!G5</f>
        <v>1</v>
      </c>
      <c r="H5" s="47">
        <f>'4'!H5</f>
        <v>2</v>
      </c>
      <c r="I5" s="47">
        <f>'4'!I5</f>
        <v>3</v>
      </c>
      <c r="J5" s="47">
        <f>'4'!J5</f>
        <v>4</v>
      </c>
      <c r="K5" s="47">
        <f>'4'!K5</f>
        <v>5</v>
      </c>
    </row>
    <row r="6" spans="1:13" x14ac:dyDescent="0.25">
      <c r="A6" s="119"/>
      <c r="B6" s="233" t="s">
        <v>175</v>
      </c>
      <c r="C6" s="233"/>
      <c r="D6" s="233"/>
      <c r="E6" s="233"/>
      <c r="F6" s="233"/>
      <c r="G6" s="233"/>
      <c r="H6" s="233"/>
      <c r="I6" s="233"/>
      <c r="J6" s="233"/>
      <c r="K6" s="233"/>
    </row>
    <row r="7" spans="1:13" s="32" customFormat="1" x14ac:dyDescent="0.25">
      <c r="A7" s="88"/>
      <c r="B7" s="33" t="s">
        <v>176</v>
      </c>
      <c r="C7" s="39">
        <f t="shared" ref="C7:K7" si="0">SUM(C8,C21)</f>
        <v>0</v>
      </c>
      <c r="D7" s="39">
        <f t="shared" si="0"/>
        <v>0</v>
      </c>
      <c r="E7" s="39">
        <f t="shared" si="0"/>
        <v>0</v>
      </c>
      <c r="F7" s="39">
        <f t="shared" si="0"/>
        <v>0</v>
      </c>
      <c r="G7" s="39">
        <f t="shared" si="0"/>
        <v>0</v>
      </c>
      <c r="H7" s="39">
        <f t="shared" si="0"/>
        <v>0</v>
      </c>
      <c r="I7" s="39">
        <f t="shared" si="0"/>
        <v>0</v>
      </c>
      <c r="J7" s="39">
        <f t="shared" si="0"/>
        <v>0</v>
      </c>
      <c r="K7" s="39">
        <f t="shared" si="0"/>
        <v>0</v>
      </c>
    </row>
    <row r="8" spans="1:13" s="32" customFormat="1" x14ac:dyDescent="0.25">
      <c r="A8" s="27" t="s">
        <v>177</v>
      </c>
      <c r="B8" s="28" t="s">
        <v>178</v>
      </c>
      <c r="C8" s="40">
        <f>SUM(C9,C10,C18)</f>
        <v>0</v>
      </c>
      <c r="D8" s="40">
        <f t="shared" ref="D8:K8" si="1">SUM(D9,D10,D18)</f>
        <v>0</v>
      </c>
      <c r="E8" s="40">
        <f t="shared" si="1"/>
        <v>0</v>
      </c>
      <c r="F8" s="40">
        <f t="shared" si="1"/>
        <v>0</v>
      </c>
      <c r="G8" s="40">
        <f t="shared" si="1"/>
        <v>0</v>
      </c>
      <c r="H8" s="40">
        <f t="shared" si="1"/>
        <v>0</v>
      </c>
      <c r="I8" s="40">
        <f t="shared" si="1"/>
        <v>0</v>
      </c>
      <c r="J8" s="40">
        <f t="shared" si="1"/>
        <v>0</v>
      </c>
      <c r="K8" s="40">
        <f t="shared" si="1"/>
        <v>0</v>
      </c>
    </row>
    <row r="9" spans="1:13" s="36" customFormat="1" x14ac:dyDescent="0.25">
      <c r="A9" s="34" t="s">
        <v>0</v>
      </c>
      <c r="B9" s="35" t="s">
        <v>179</v>
      </c>
      <c r="C9" s="41">
        <f>'4'!C70</f>
        <v>0</v>
      </c>
      <c r="D9" s="41">
        <f>'4'!D70</f>
        <v>0</v>
      </c>
      <c r="E9" s="41">
        <f>'4'!E70</f>
        <v>0</v>
      </c>
      <c r="F9" s="41">
        <f>'4'!F70</f>
        <v>0</v>
      </c>
      <c r="G9" s="41">
        <f>'4'!G70</f>
        <v>0</v>
      </c>
      <c r="H9" s="41">
        <f>'4'!H70</f>
        <v>0</v>
      </c>
      <c r="I9" s="41">
        <f>'4'!I70</f>
        <v>0</v>
      </c>
      <c r="J9" s="41">
        <f>'4'!J70</f>
        <v>0</v>
      </c>
      <c r="K9" s="41">
        <f>'4'!K70</f>
        <v>0</v>
      </c>
    </row>
    <row r="10" spans="1:13" s="36" customFormat="1" x14ac:dyDescent="0.25">
      <c r="A10" s="34" t="s">
        <v>45</v>
      </c>
      <c r="B10" s="35" t="s">
        <v>181</v>
      </c>
      <c r="C10" s="41">
        <f>SUM(C11:C17)</f>
        <v>0</v>
      </c>
      <c r="D10" s="41">
        <f t="shared" ref="D10:K10" si="2">SUM(D11:D17)</f>
        <v>0</v>
      </c>
      <c r="E10" s="41">
        <f t="shared" si="2"/>
        <v>0</v>
      </c>
      <c r="F10" s="41">
        <f t="shared" si="2"/>
        <v>0</v>
      </c>
      <c r="G10" s="41">
        <f t="shared" si="2"/>
        <v>0</v>
      </c>
      <c r="H10" s="41">
        <f t="shared" si="2"/>
        <v>0</v>
      </c>
      <c r="I10" s="41">
        <f t="shared" si="2"/>
        <v>0</v>
      </c>
      <c r="J10" s="41">
        <f t="shared" si="2"/>
        <v>0</v>
      </c>
      <c r="K10" s="41">
        <f t="shared" si="2"/>
        <v>0</v>
      </c>
    </row>
    <row r="11" spans="1:13" x14ac:dyDescent="0.25">
      <c r="A11" s="25" t="s">
        <v>55</v>
      </c>
      <c r="B11" s="26" t="s">
        <v>131</v>
      </c>
      <c r="C11" s="128">
        <f>'4'!C75</f>
        <v>0</v>
      </c>
      <c r="D11" s="128">
        <f>'4'!D75</f>
        <v>0</v>
      </c>
      <c r="E11" s="128">
        <f>'4'!E75</f>
        <v>0</v>
      </c>
      <c r="F11" s="128">
        <f>'4'!F75</f>
        <v>0</v>
      </c>
      <c r="G11" s="128">
        <f>'4'!G75</f>
        <v>0</v>
      </c>
      <c r="H11" s="128">
        <f>'4'!H75</f>
        <v>0</v>
      </c>
      <c r="I11" s="128">
        <f>'4'!I75</f>
        <v>0</v>
      </c>
      <c r="J11" s="128">
        <f>'4'!J75</f>
        <v>0</v>
      </c>
      <c r="K11" s="128">
        <f>'4'!K75</f>
        <v>0</v>
      </c>
    </row>
    <row r="12" spans="1:13" x14ac:dyDescent="0.25">
      <c r="A12" s="25" t="s">
        <v>74</v>
      </c>
      <c r="B12" s="26" t="s">
        <v>132</v>
      </c>
      <c r="C12" s="128">
        <f>'4'!C85</f>
        <v>0</v>
      </c>
      <c r="D12" s="128">
        <f>'4'!D85</f>
        <v>0</v>
      </c>
      <c r="E12" s="128">
        <f>'4'!E85</f>
        <v>0</v>
      </c>
      <c r="F12" s="128">
        <f>'4'!F85</f>
        <v>0</v>
      </c>
      <c r="G12" s="128">
        <f>'4'!G85</f>
        <v>0</v>
      </c>
      <c r="H12" s="128">
        <f>'4'!H85</f>
        <v>0</v>
      </c>
      <c r="I12" s="128">
        <f>'4'!I85</f>
        <v>0</v>
      </c>
      <c r="J12" s="128">
        <f>'4'!J85</f>
        <v>0</v>
      </c>
      <c r="K12" s="128">
        <f>'4'!K85</f>
        <v>0</v>
      </c>
    </row>
    <row r="13" spans="1:13" x14ac:dyDescent="0.25">
      <c r="A13" s="25" t="s">
        <v>182</v>
      </c>
      <c r="B13" s="26" t="s">
        <v>183</v>
      </c>
      <c r="C13" s="128">
        <f>'4'!C95</f>
        <v>0</v>
      </c>
      <c r="D13" s="128">
        <f>'4'!D95</f>
        <v>0</v>
      </c>
      <c r="E13" s="128">
        <f>'4'!E95</f>
        <v>0</v>
      </c>
      <c r="F13" s="128">
        <f>'4'!F95</f>
        <v>0</v>
      </c>
      <c r="G13" s="128">
        <f>'4'!G95</f>
        <v>0</v>
      </c>
      <c r="H13" s="128">
        <f>'4'!H95</f>
        <v>0</v>
      </c>
      <c r="I13" s="128">
        <f>'4'!I95</f>
        <v>0</v>
      </c>
      <c r="J13" s="128">
        <f>'4'!J95</f>
        <v>0</v>
      </c>
      <c r="K13" s="128">
        <f>'4'!K95</f>
        <v>0</v>
      </c>
    </row>
    <row r="14" spans="1:13" x14ac:dyDescent="0.25">
      <c r="A14" s="25" t="s">
        <v>184</v>
      </c>
      <c r="B14" s="26" t="s">
        <v>133</v>
      </c>
      <c r="C14" s="128">
        <f>'4'!C105</f>
        <v>0</v>
      </c>
      <c r="D14" s="128">
        <f>'4'!D105</f>
        <v>0</v>
      </c>
      <c r="E14" s="128">
        <f>'4'!E105</f>
        <v>0</v>
      </c>
      <c r="F14" s="128">
        <f>'4'!F105</f>
        <v>0</v>
      </c>
      <c r="G14" s="128">
        <f>'4'!G105</f>
        <v>0</v>
      </c>
      <c r="H14" s="128">
        <f>'4'!H105</f>
        <v>0</v>
      </c>
      <c r="I14" s="128">
        <f>'4'!I105</f>
        <v>0</v>
      </c>
      <c r="J14" s="128">
        <f>'4'!J105</f>
        <v>0</v>
      </c>
      <c r="K14" s="128">
        <f>'4'!K105</f>
        <v>0</v>
      </c>
    </row>
    <row r="15" spans="1:13" x14ac:dyDescent="0.25">
      <c r="A15" s="25" t="s">
        <v>185</v>
      </c>
      <c r="B15" s="26" t="s">
        <v>186</v>
      </c>
      <c r="C15" s="128">
        <f>'4'!C115</f>
        <v>0</v>
      </c>
      <c r="D15" s="128">
        <f>'4'!D115</f>
        <v>0</v>
      </c>
      <c r="E15" s="128">
        <f>'4'!E115</f>
        <v>0</v>
      </c>
      <c r="F15" s="128">
        <f>'4'!F115</f>
        <v>0</v>
      </c>
      <c r="G15" s="128">
        <f>'4'!G115</f>
        <v>0</v>
      </c>
      <c r="H15" s="128">
        <f>'4'!H115</f>
        <v>0</v>
      </c>
      <c r="I15" s="128">
        <f>'4'!I115</f>
        <v>0</v>
      </c>
      <c r="J15" s="128">
        <f>'4'!J115</f>
        <v>0</v>
      </c>
      <c r="K15" s="128">
        <f>'4'!K115</f>
        <v>0</v>
      </c>
    </row>
    <row r="16" spans="1:13" x14ac:dyDescent="0.25">
      <c r="A16" s="25" t="s">
        <v>187</v>
      </c>
      <c r="B16" s="26" t="s">
        <v>466</v>
      </c>
      <c r="C16" s="128">
        <f>+'4'!C119</f>
        <v>0</v>
      </c>
      <c r="D16" s="128">
        <f>+'4'!D119</f>
        <v>0</v>
      </c>
      <c r="E16" s="128">
        <f>+'4'!E119</f>
        <v>0</v>
      </c>
      <c r="F16" s="128">
        <f>+'4'!F119</f>
        <v>0</v>
      </c>
      <c r="G16" s="128">
        <f>+'4'!G119</f>
        <v>0</v>
      </c>
      <c r="H16" s="128">
        <f>+'4'!H119</f>
        <v>0</v>
      </c>
      <c r="I16" s="128">
        <f>+'4'!I119</f>
        <v>0</v>
      </c>
      <c r="J16" s="58"/>
      <c r="K16" s="58"/>
    </row>
    <row r="17" spans="1:11" x14ac:dyDescent="0.25">
      <c r="A17" s="25" t="s">
        <v>188</v>
      </c>
      <c r="B17" s="26" t="s">
        <v>467</v>
      </c>
      <c r="C17" s="128">
        <f>'4'!C129</f>
        <v>0</v>
      </c>
      <c r="D17" s="128">
        <f>'4'!D129</f>
        <v>0</v>
      </c>
      <c r="E17" s="128">
        <f>'4'!E129</f>
        <v>0</v>
      </c>
      <c r="F17" s="128">
        <f>'4'!F129</f>
        <v>0</v>
      </c>
      <c r="G17" s="128">
        <f>'4'!G129</f>
        <v>0</v>
      </c>
      <c r="H17" s="128">
        <f>'4'!H129</f>
        <v>0</v>
      </c>
      <c r="I17" s="128">
        <f>'4'!I129</f>
        <v>0</v>
      </c>
      <c r="J17" s="128">
        <f>'4'!J129</f>
        <v>0</v>
      </c>
      <c r="K17" s="128">
        <f>'4'!K129</f>
        <v>0</v>
      </c>
    </row>
    <row r="18" spans="1:11" s="36" customFormat="1" x14ac:dyDescent="0.25">
      <c r="A18" s="34" t="s">
        <v>82</v>
      </c>
      <c r="B18" s="35" t="s">
        <v>189</v>
      </c>
      <c r="C18" s="41">
        <f t="shared" ref="C18:K18" si="3">SUM(C19:C20)</f>
        <v>0</v>
      </c>
      <c r="D18" s="41">
        <f t="shared" si="3"/>
        <v>0</v>
      </c>
      <c r="E18" s="41">
        <f t="shared" si="3"/>
        <v>0</v>
      </c>
      <c r="F18" s="41">
        <f t="shared" si="3"/>
        <v>0</v>
      </c>
      <c r="G18" s="41">
        <f t="shared" si="3"/>
        <v>0</v>
      </c>
      <c r="H18" s="41">
        <f t="shared" si="3"/>
        <v>0</v>
      </c>
      <c r="I18" s="41">
        <f t="shared" si="3"/>
        <v>0</v>
      </c>
      <c r="J18" s="41">
        <f t="shared" si="3"/>
        <v>0</v>
      </c>
      <c r="K18" s="41">
        <f t="shared" si="3"/>
        <v>0</v>
      </c>
    </row>
    <row r="19" spans="1:11" x14ac:dyDescent="0.25">
      <c r="A19" s="25" t="s">
        <v>84</v>
      </c>
      <c r="B19" s="26" t="s">
        <v>468</v>
      </c>
      <c r="C19" s="42"/>
      <c r="D19" s="42"/>
      <c r="E19" s="42"/>
      <c r="F19" s="42"/>
      <c r="G19" s="42"/>
      <c r="H19" s="42"/>
      <c r="I19" s="42"/>
      <c r="J19" s="42"/>
      <c r="K19" s="42"/>
    </row>
    <row r="20" spans="1:11" x14ac:dyDescent="0.25">
      <c r="A20" s="25" t="s">
        <v>87</v>
      </c>
      <c r="B20" s="26" t="s">
        <v>469</v>
      </c>
      <c r="C20" s="42"/>
      <c r="D20" s="42"/>
      <c r="E20" s="42"/>
      <c r="F20" s="42"/>
      <c r="G20" s="42"/>
      <c r="H20" s="42"/>
      <c r="I20" s="42"/>
      <c r="J20" s="42"/>
      <c r="K20" s="42"/>
    </row>
    <row r="21" spans="1:11" s="32" customFormat="1" x14ac:dyDescent="0.25">
      <c r="A21" s="27" t="s">
        <v>190</v>
      </c>
      <c r="B21" s="28" t="s">
        <v>191</v>
      </c>
      <c r="C21" s="40">
        <f t="shared" ref="C21:K21" si="4">SUM(C22,C26,C29,C33)</f>
        <v>0</v>
      </c>
      <c r="D21" s="40">
        <f t="shared" si="4"/>
        <v>0</v>
      </c>
      <c r="E21" s="40">
        <f t="shared" si="4"/>
        <v>0</v>
      </c>
      <c r="F21" s="40">
        <f t="shared" si="4"/>
        <v>0</v>
      </c>
      <c r="G21" s="40">
        <f t="shared" si="4"/>
        <v>0</v>
      </c>
      <c r="H21" s="40">
        <f t="shared" si="4"/>
        <v>0</v>
      </c>
      <c r="I21" s="40">
        <f t="shared" si="4"/>
        <v>0</v>
      </c>
      <c r="J21" s="40">
        <f t="shared" si="4"/>
        <v>0</v>
      </c>
      <c r="K21" s="40">
        <f t="shared" si="4"/>
        <v>0</v>
      </c>
    </row>
    <row r="22" spans="1:11" s="36" customFormat="1" x14ac:dyDescent="0.25">
      <c r="A22" s="34" t="s">
        <v>0</v>
      </c>
      <c r="B22" s="35" t="s">
        <v>192</v>
      </c>
      <c r="C22" s="41">
        <f t="shared" ref="C22:K22" si="5">SUM(C23:C25)</f>
        <v>0</v>
      </c>
      <c r="D22" s="41">
        <f t="shared" si="5"/>
        <v>0</v>
      </c>
      <c r="E22" s="41">
        <f t="shared" si="5"/>
        <v>0</v>
      </c>
      <c r="F22" s="41">
        <f t="shared" si="5"/>
        <v>0</v>
      </c>
      <c r="G22" s="41">
        <f t="shared" si="5"/>
        <v>0</v>
      </c>
      <c r="H22" s="41">
        <f t="shared" si="5"/>
        <v>0</v>
      </c>
      <c r="I22" s="41">
        <f t="shared" si="5"/>
        <v>0</v>
      </c>
      <c r="J22" s="41">
        <f t="shared" si="5"/>
        <v>0</v>
      </c>
      <c r="K22" s="41">
        <f t="shared" si="5"/>
        <v>0</v>
      </c>
    </row>
    <row r="23" spans="1:11" x14ac:dyDescent="0.25">
      <c r="A23" s="25" t="s">
        <v>2</v>
      </c>
      <c r="B23" s="26" t="s">
        <v>470</v>
      </c>
      <c r="C23" s="42"/>
      <c r="D23" s="42"/>
      <c r="E23" s="42"/>
      <c r="F23" s="42"/>
      <c r="G23" s="42"/>
      <c r="H23" s="42"/>
      <c r="I23" s="42"/>
      <c r="J23" s="42"/>
      <c r="K23" s="42"/>
    </row>
    <row r="24" spans="1:11" x14ac:dyDescent="0.25">
      <c r="A24" s="25" t="s">
        <v>19</v>
      </c>
      <c r="B24" s="26" t="s">
        <v>471</v>
      </c>
      <c r="C24" s="42"/>
      <c r="D24" s="42"/>
      <c r="E24" s="42"/>
      <c r="F24" s="42"/>
      <c r="G24" s="42"/>
      <c r="H24" s="42"/>
      <c r="I24" s="42"/>
      <c r="J24" s="42"/>
      <c r="K24" s="42"/>
    </row>
    <row r="25" spans="1:11" x14ac:dyDescent="0.25">
      <c r="A25" s="25" t="s">
        <v>35</v>
      </c>
      <c r="B25" s="26" t="s">
        <v>472</v>
      </c>
      <c r="C25" s="42"/>
      <c r="D25" s="42"/>
      <c r="E25" s="42"/>
      <c r="F25" s="42"/>
      <c r="G25" s="42"/>
      <c r="H25" s="42"/>
      <c r="I25" s="42"/>
      <c r="J25" s="42"/>
      <c r="K25" s="42"/>
    </row>
    <row r="26" spans="1:11" s="36" customFormat="1" x14ac:dyDescent="0.25">
      <c r="A26" s="34" t="s">
        <v>45</v>
      </c>
      <c r="B26" s="35" t="s">
        <v>193</v>
      </c>
      <c r="C26" s="41">
        <f t="shared" ref="C26:K26" si="6">SUM(C27:C28)</f>
        <v>0</v>
      </c>
      <c r="D26" s="41">
        <f t="shared" si="6"/>
        <v>0</v>
      </c>
      <c r="E26" s="41">
        <f t="shared" si="6"/>
        <v>0</v>
      </c>
      <c r="F26" s="41">
        <f t="shared" si="6"/>
        <v>0</v>
      </c>
      <c r="G26" s="41">
        <f t="shared" si="6"/>
        <v>0</v>
      </c>
      <c r="H26" s="41">
        <f t="shared" si="6"/>
        <v>0</v>
      </c>
      <c r="I26" s="41">
        <f t="shared" si="6"/>
        <v>0</v>
      </c>
      <c r="J26" s="41">
        <f t="shared" si="6"/>
        <v>0</v>
      </c>
      <c r="K26" s="41">
        <f t="shared" si="6"/>
        <v>0</v>
      </c>
    </row>
    <row r="27" spans="1:11" x14ac:dyDescent="0.25">
      <c r="A27" s="25" t="s">
        <v>55</v>
      </c>
      <c r="B27" s="26" t="s">
        <v>473</v>
      </c>
      <c r="C27" s="42"/>
      <c r="D27" s="42"/>
      <c r="E27" s="42"/>
      <c r="F27" s="42"/>
      <c r="G27" s="42"/>
      <c r="H27" s="42"/>
      <c r="I27" s="42"/>
      <c r="J27" s="42"/>
      <c r="K27" s="42"/>
    </row>
    <row r="28" spans="1:11" x14ac:dyDescent="0.25">
      <c r="A28" s="25" t="s">
        <v>74</v>
      </c>
      <c r="B28" s="26" t="s">
        <v>194</v>
      </c>
      <c r="C28" s="42"/>
      <c r="D28" s="42"/>
      <c r="E28" s="42"/>
      <c r="F28" s="42"/>
      <c r="G28" s="42"/>
      <c r="H28" s="42"/>
      <c r="I28" s="42"/>
      <c r="J28" s="42"/>
      <c r="K28" s="42"/>
    </row>
    <row r="29" spans="1:11" s="36" customFormat="1" x14ac:dyDescent="0.25">
      <c r="A29" s="34" t="s">
        <v>82</v>
      </c>
      <c r="B29" s="35" t="s">
        <v>474</v>
      </c>
      <c r="C29" s="41">
        <f>SUM(C30:C32)</f>
        <v>0</v>
      </c>
      <c r="D29" s="41">
        <f t="shared" ref="D29:K29" si="7">SUM(D30:D32)</f>
        <v>0</v>
      </c>
      <c r="E29" s="41">
        <f t="shared" si="7"/>
        <v>0</v>
      </c>
      <c r="F29" s="41">
        <f t="shared" si="7"/>
        <v>0</v>
      </c>
      <c r="G29" s="41">
        <f t="shared" si="7"/>
        <v>0</v>
      </c>
      <c r="H29" s="41">
        <f t="shared" si="7"/>
        <v>0</v>
      </c>
      <c r="I29" s="41">
        <f t="shared" si="7"/>
        <v>0</v>
      </c>
      <c r="J29" s="41">
        <f t="shared" si="7"/>
        <v>0</v>
      </c>
      <c r="K29" s="41">
        <f t="shared" si="7"/>
        <v>0</v>
      </c>
    </row>
    <row r="30" spans="1:11" x14ac:dyDescent="0.25">
      <c r="A30" s="25" t="s">
        <v>84</v>
      </c>
      <c r="B30" s="26" t="s">
        <v>475</v>
      </c>
      <c r="C30" s="42"/>
      <c r="D30" s="42"/>
      <c r="E30" s="42"/>
      <c r="F30" s="42"/>
      <c r="G30" s="42"/>
      <c r="H30" s="42"/>
      <c r="I30" s="42"/>
      <c r="J30" s="42"/>
      <c r="K30" s="42"/>
    </row>
    <row r="31" spans="1:11" x14ac:dyDescent="0.25">
      <c r="A31" s="25" t="s">
        <v>87</v>
      </c>
      <c r="B31" s="26" t="s">
        <v>476</v>
      </c>
      <c r="C31" s="42"/>
      <c r="D31" s="42"/>
      <c r="E31" s="42"/>
      <c r="F31" s="42"/>
      <c r="G31" s="42"/>
      <c r="H31" s="42"/>
      <c r="I31" s="42"/>
      <c r="J31" s="42"/>
      <c r="K31" s="42"/>
    </row>
    <row r="32" spans="1:11" x14ac:dyDescent="0.25">
      <c r="A32" s="25" t="s">
        <v>93</v>
      </c>
      <c r="B32" s="26" t="s">
        <v>477</v>
      </c>
      <c r="C32" s="42"/>
      <c r="D32" s="42"/>
      <c r="E32" s="42"/>
      <c r="F32" s="42"/>
      <c r="G32" s="42"/>
      <c r="H32" s="42"/>
      <c r="I32" s="42"/>
      <c r="J32" s="42"/>
      <c r="K32" s="42"/>
    </row>
    <row r="33" spans="1:11" s="36" customFormat="1" x14ac:dyDescent="0.25">
      <c r="A33" s="34" t="s">
        <v>99</v>
      </c>
      <c r="B33" s="35" t="s">
        <v>195</v>
      </c>
      <c r="C33" s="57"/>
      <c r="D33" s="57"/>
      <c r="E33" s="57"/>
      <c r="F33" s="57"/>
      <c r="G33" s="57"/>
      <c r="H33" s="57"/>
      <c r="I33" s="57"/>
      <c r="J33" s="57"/>
      <c r="K33" s="57"/>
    </row>
    <row r="34" spans="1:11" s="32" customFormat="1" ht="15.75" customHeight="1" x14ac:dyDescent="0.25">
      <c r="A34" s="88"/>
      <c r="B34" s="33" t="s">
        <v>196</v>
      </c>
      <c r="C34" s="39">
        <f>SUM(C35,C42,C49)</f>
        <v>0</v>
      </c>
      <c r="D34" s="39">
        <f t="shared" ref="D34:K34" si="8">SUM(D35,D42,D49)</f>
        <v>0</v>
      </c>
      <c r="E34" s="39">
        <f t="shared" si="8"/>
        <v>0</v>
      </c>
      <c r="F34" s="39">
        <f t="shared" si="8"/>
        <v>0</v>
      </c>
      <c r="G34" s="39">
        <f t="shared" si="8"/>
        <v>0</v>
      </c>
      <c r="H34" s="39">
        <f t="shared" si="8"/>
        <v>0</v>
      </c>
      <c r="I34" s="39">
        <f t="shared" si="8"/>
        <v>0</v>
      </c>
      <c r="J34" s="39">
        <f t="shared" si="8"/>
        <v>0</v>
      </c>
      <c r="K34" s="39">
        <f t="shared" si="8"/>
        <v>0</v>
      </c>
    </row>
    <row r="35" spans="1:11" s="32" customFormat="1" x14ac:dyDescent="0.25">
      <c r="A35" s="27" t="s">
        <v>478</v>
      </c>
      <c r="B35" s="28" t="s">
        <v>197</v>
      </c>
      <c r="C35" s="40">
        <f t="shared" ref="C35:K35" si="9">SUM(C36,C37,C38,C39)</f>
        <v>0</v>
      </c>
      <c r="D35" s="40">
        <f t="shared" si="9"/>
        <v>0</v>
      </c>
      <c r="E35" s="40">
        <f t="shared" si="9"/>
        <v>0</v>
      </c>
      <c r="F35" s="40">
        <f t="shared" si="9"/>
        <v>0</v>
      </c>
      <c r="G35" s="40">
        <f t="shared" si="9"/>
        <v>0</v>
      </c>
      <c r="H35" s="40">
        <f t="shared" si="9"/>
        <v>0</v>
      </c>
      <c r="I35" s="40">
        <f t="shared" si="9"/>
        <v>0</v>
      </c>
      <c r="J35" s="40">
        <f t="shared" si="9"/>
        <v>0</v>
      </c>
      <c r="K35" s="40">
        <f t="shared" si="9"/>
        <v>0</v>
      </c>
    </row>
    <row r="36" spans="1:11" s="36" customFormat="1" x14ac:dyDescent="0.25">
      <c r="A36" s="34" t="s">
        <v>198</v>
      </c>
      <c r="B36" s="35" t="s">
        <v>199</v>
      </c>
      <c r="C36" s="42"/>
      <c r="D36" s="42"/>
      <c r="E36" s="42"/>
      <c r="F36" s="42"/>
      <c r="G36" s="42"/>
      <c r="H36" s="42"/>
      <c r="I36" s="42"/>
      <c r="J36" s="59"/>
      <c r="K36" s="59"/>
    </row>
    <row r="37" spans="1:11" s="36" customFormat="1" x14ac:dyDescent="0.25">
      <c r="A37" s="34" t="s">
        <v>45</v>
      </c>
      <c r="B37" s="35" t="s">
        <v>479</v>
      </c>
      <c r="C37" s="57"/>
      <c r="D37" s="57"/>
      <c r="E37" s="57"/>
      <c r="F37" s="57"/>
      <c r="G37" s="57"/>
      <c r="H37" s="57"/>
      <c r="I37" s="57"/>
      <c r="J37" s="43"/>
      <c r="K37" s="43"/>
    </row>
    <row r="38" spans="1:11" s="36" customFormat="1" x14ac:dyDescent="0.25">
      <c r="A38" s="34" t="s">
        <v>82</v>
      </c>
      <c r="B38" s="35" t="s">
        <v>480</v>
      </c>
      <c r="C38" s="57"/>
      <c r="D38" s="57"/>
      <c r="E38" s="57"/>
      <c r="F38" s="57"/>
      <c r="G38" s="57"/>
      <c r="H38" s="57"/>
      <c r="I38" s="57"/>
      <c r="J38" s="43"/>
      <c r="K38" s="43"/>
    </row>
    <row r="39" spans="1:11" s="36" customFormat="1" ht="15.75" customHeight="1" x14ac:dyDescent="0.25">
      <c r="A39" s="34" t="s">
        <v>99</v>
      </c>
      <c r="B39" s="35" t="s">
        <v>200</v>
      </c>
      <c r="C39" s="41">
        <f>SUM(C40:C41)</f>
        <v>0</v>
      </c>
      <c r="D39" s="41">
        <f t="shared" ref="D39:K39" si="10">SUM(D40:D41)</f>
        <v>0</v>
      </c>
      <c r="E39" s="41">
        <f t="shared" si="10"/>
        <v>0</v>
      </c>
      <c r="F39" s="41">
        <f t="shared" si="10"/>
        <v>0</v>
      </c>
      <c r="G39" s="41">
        <f t="shared" si="10"/>
        <v>0</v>
      </c>
      <c r="H39" s="41">
        <f t="shared" si="10"/>
        <v>0</v>
      </c>
      <c r="I39" s="41">
        <f t="shared" si="10"/>
        <v>0</v>
      </c>
      <c r="J39" s="41">
        <f t="shared" si="10"/>
        <v>0</v>
      </c>
      <c r="K39" s="41">
        <f t="shared" si="10"/>
        <v>0</v>
      </c>
    </row>
    <row r="40" spans="1:11" x14ac:dyDescent="0.25">
      <c r="A40" s="25" t="s">
        <v>116</v>
      </c>
      <c r="B40" s="26" t="s">
        <v>201</v>
      </c>
      <c r="C40" s="128">
        <f>C84</f>
        <v>0</v>
      </c>
      <c r="D40" s="128">
        <f t="shared" ref="D40:K40" si="11">D84</f>
        <v>0</v>
      </c>
      <c r="E40" s="128">
        <f t="shared" si="11"/>
        <v>0</v>
      </c>
      <c r="F40" s="128">
        <f t="shared" si="11"/>
        <v>0</v>
      </c>
      <c r="G40" s="128">
        <f t="shared" si="11"/>
        <v>0</v>
      </c>
      <c r="H40" s="128">
        <f t="shared" si="11"/>
        <v>0</v>
      </c>
      <c r="I40" s="128">
        <f t="shared" si="11"/>
        <v>0</v>
      </c>
      <c r="J40" s="128">
        <f t="shared" si="11"/>
        <v>0</v>
      </c>
      <c r="K40" s="128">
        <f t="shared" si="11"/>
        <v>0</v>
      </c>
    </row>
    <row r="41" spans="1:11" x14ac:dyDescent="0.25">
      <c r="A41" s="25" t="s">
        <v>122</v>
      </c>
      <c r="B41" s="26" t="s">
        <v>202</v>
      </c>
      <c r="C41" s="42"/>
      <c r="D41" s="128">
        <f>C39</f>
        <v>0</v>
      </c>
      <c r="E41" s="128">
        <f>IF(E5&gt;0, D39, 0)</f>
        <v>0</v>
      </c>
      <c r="F41" s="128">
        <f>IF(F5&gt;0, E39, 0)</f>
        <v>0</v>
      </c>
      <c r="G41" s="128">
        <f>IF(F5&gt;0, F39, IF(E5&gt;0,E39, D39))</f>
        <v>0</v>
      </c>
      <c r="H41" s="128">
        <f t="shared" ref="H41:K41" si="12">G39</f>
        <v>0</v>
      </c>
      <c r="I41" s="128">
        <f t="shared" si="12"/>
        <v>0</v>
      </c>
      <c r="J41" s="128">
        <f t="shared" si="12"/>
        <v>0</v>
      </c>
      <c r="K41" s="128">
        <f t="shared" si="12"/>
        <v>0</v>
      </c>
    </row>
    <row r="42" spans="1:11" s="32" customFormat="1" x14ac:dyDescent="0.25">
      <c r="A42" s="28" t="s">
        <v>481</v>
      </c>
      <c r="B42" s="28" t="s">
        <v>482</v>
      </c>
      <c r="C42" s="40">
        <f>SUM(C43,C44,C47,C48)</f>
        <v>0</v>
      </c>
      <c r="D42" s="40">
        <f t="shared" ref="D42:K42" si="13">SUM(D43,D44,D47,D48)</f>
        <v>0</v>
      </c>
      <c r="E42" s="40">
        <f t="shared" si="13"/>
        <v>0</v>
      </c>
      <c r="F42" s="40">
        <f t="shared" si="13"/>
        <v>0</v>
      </c>
      <c r="G42" s="40">
        <f t="shared" si="13"/>
        <v>0</v>
      </c>
      <c r="H42" s="40">
        <f t="shared" si="13"/>
        <v>0</v>
      </c>
      <c r="I42" s="40">
        <f t="shared" si="13"/>
        <v>0</v>
      </c>
      <c r="J42" s="40">
        <f t="shared" si="13"/>
        <v>0</v>
      </c>
      <c r="K42" s="40">
        <f t="shared" si="13"/>
        <v>0</v>
      </c>
    </row>
    <row r="43" spans="1:11" s="36" customFormat="1" x14ac:dyDescent="0.25">
      <c r="A43" s="34" t="s">
        <v>0</v>
      </c>
      <c r="B43" s="35" t="s">
        <v>483</v>
      </c>
      <c r="C43" s="42"/>
      <c r="D43" s="42"/>
      <c r="E43" s="42"/>
      <c r="F43" s="42"/>
      <c r="G43" s="42"/>
      <c r="H43" s="42"/>
      <c r="I43" s="42"/>
      <c r="J43" s="59"/>
      <c r="K43" s="59"/>
    </row>
    <row r="44" spans="1:11" x14ac:dyDescent="0.25">
      <c r="A44" s="34" t="s">
        <v>45</v>
      </c>
      <c r="B44" s="35" t="s">
        <v>484</v>
      </c>
      <c r="C44" s="41">
        <f>SUM(C45:C46)</f>
        <v>0</v>
      </c>
      <c r="D44" s="41">
        <f t="shared" ref="D44:K44" si="14">SUM(D45:D46)</f>
        <v>0</v>
      </c>
      <c r="E44" s="41">
        <f t="shared" si="14"/>
        <v>0</v>
      </c>
      <c r="F44" s="41">
        <f t="shared" si="14"/>
        <v>0</v>
      </c>
      <c r="G44" s="41">
        <f t="shared" si="14"/>
        <v>0</v>
      </c>
      <c r="H44" s="41">
        <f t="shared" si="14"/>
        <v>0</v>
      </c>
      <c r="I44" s="41">
        <f t="shared" si="14"/>
        <v>0</v>
      </c>
      <c r="J44" s="41">
        <f t="shared" si="14"/>
        <v>0</v>
      </c>
      <c r="K44" s="41">
        <f t="shared" si="14"/>
        <v>0</v>
      </c>
    </row>
    <row r="45" spans="1:11" x14ac:dyDescent="0.25">
      <c r="A45" s="25" t="s">
        <v>55</v>
      </c>
      <c r="B45" s="26" t="s">
        <v>485</v>
      </c>
      <c r="C45" s="42"/>
      <c r="D45" s="42"/>
      <c r="E45" s="42"/>
      <c r="F45" s="42"/>
      <c r="G45" s="42"/>
      <c r="H45" s="42"/>
      <c r="I45" s="42"/>
      <c r="J45" s="42"/>
      <c r="K45" s="42"/>
    </row>
    <row r="46" spans="1:11" x14ac:dyDescent="0.25">
      <c r="A46" s="25" t="s">
        <v>74</v>
      </c>
      <c r="B46" s="26" t="s">
        <v>486</v>
      </c>
      <c r="C46" s="42"/>
      <c r="D46" s="42"/>
      <c r="E46" s="42"/>
      <c r="F46" s="42"/>
      <c r="G46" s="42"/>
      <c r="H46" s="42"/>
      <c r="I46" s="42"/>
      <c r="J46" s="42"/>
      <c r="K46" s="42"/>
    </row>
    <row r="47" spans="1:11" s="36" customFormat="1" x14ac:dyDescent="0.25">
      <c r="A47" s="34" t="s">
        <v>82</v>
      </c>
      <c r="B47" s="35" t="s">
        <v>487</v>
      </c>
      <c r="C47" s="42"/>
      <c r="D47" s="42"/>
      <c r="E47" s="42"/>
      <c r="F47" s="42"/>
      <c r="G47" s="42"/>
      <c r="H47" s="42"/>
      <c r="I47" s="42"/>
      <c r="J47" s="59"/>
      <c r="K47" s="59"/>
    </row>
    <row r="48" spans="1:11" s="36" customFormat="1" x14ac:dyDescent="0.25">
      <c r="A48" s="34" t="s">
        <v>99</v>
      </c>
      <c r="B48" s="35" t="s">
        <v>488</v>
      </c>
      <c r="C48" s="42"/>
      <c r="D48" s="42"/>
      <c r="E48" s="42"/>
      <c r="F48" s="42"/>
      <c r="G48" s="42"/>
      <c r="H48" s="42"/>
      <c r="I48" s="42"/>
      <c r="J48" s="59"/>
      <c r="K48" s="59"/>
    </row>
    <row r="49" spans="1:11" s="32" customFormat="1" x14ac:dyDescent="0.25">
      <c r="A49" s="27" t="s">
        <v>203</v>
      </c>
      <c r="B49" s="28" t="s">
        <v>489</v>
      </c>
      <c r="C49" s="40">
        <f t="shared" ref="C49:K49" si="15">SUM(C50,C53)</f>
        <v>0</v>
      </c>
      <c r="D49" s="40">
        <f t="shared" si="15"/>
        <v>0</v>
      </c>
      <c r="E49" s="40">
        <f t="shared" si="15"/>
        <v>0</v>
      </c>
      <c r="F49" s="40">
        <f t="shared" si="15"/>
        <v>0</v>
      </c>
      <c r="G49" s="40">
        <f t="shared" si="15"/>
        <v>0</v>
      </c>
      <c r="H49" s="40">
        <f t="shared" si="15"/>
        <v>0</v>
      </c>
      <c r="I49" s="40">
        <f t="shared" si="15"/>
        <v>0</v>
      </c>
      <c r="J49" s="40">
        <f t="shared" si="15"/>
        <v>0</v>
      </c>
      <c r="K49" s="40">
        <f t="shared" si="15"/>
        <v>0</v>
      </c>
    </row>
    <row r="50" spans="1:11" s="36" customFormat="1" x14ac:dyDescent="0.25">
      <c r="A50" s="34" t="s">
        <v>0</v>
      </c>
      <c r="B50" s="35" t="s">
        <v>490</v>
      </c>
      <c r="C50" s="41">
        <f t="shared" ref="C50:K50" si="16">SUM(C51:C52)</f>
        <v>0</v>
      </c>
      <c r="D50" s="41">
        <f t="shared" si="16"/>
        <v>0</v>
      </c>
      <c r="E50" s="41">
        <f t="shared" si="16"/>
        <v>0</v>
      </c>
      <c r="F50" s="41">
        <f t="shared" si="16"/>
        <v>0</v>
      </c>
      <c r="G50" s="41">
        <f t="shared" si="16"/>
        <v>0</v>
      </c>
      <c r="H50" s="41">
        <f t="shared" si="16"/>
        <v>0</v>
      </c>
      <c r="I50" s="41">
        <f t="shared" si="16"/>
        <v>0</v>
      </c>
      <c r="J50" s="41">
        <f t="shared" si="16"/>
        <v>0</v>
      </c>
      <c r="K50" s="41">
        <f t="shared" si="16"/>
        <v>0</v>
      </c>
    </row>
    <row r="51" spans="1:11" x14ac:dyDescent="0.25">
      <c r="A51" s="25" t="s">
        <v>2</v>
      </c>
      <c r="B51" s="25" t="s">
        <v>491</v>
      </c>
      <c r="C51" s="42"/>
      <c r="D51" s="42"/>
      <c r="E51" s="42"/>
      <c r="F51" s="42"/>
      <c r="G51" s="42"/>
      <c r="H51" s="42"/>
      <c r="I51" s="42"/>
      <c r="J51" s="42"/>
      <c r="K51" s="42"/>
    </row>
    <row r="52" spans="1:11" x14ac:dyDescent="0.25">
      <c r="A52" s="25" t="s">
        <v>19</v>
      </c>
      <c r="B52" s="25" t="s">
        <v>492</v>
      </c>
      <c r="C52" s="42"/>
      <c r="D52" s="42"/>
      <c r="E52" s="42"/>
      <c r="F52" s="42"/>
      <c r="G52" s="42"/>
      <c r="H52" s="42"/>
      <c r="I52" s="42"/>
      <c r="J52" s="42"/>
      <c r="K52" s="42"/>
    </row>
    <row r="53" spans="1:11" s="36" customFormat="1" x14ac:dyDescent="0.25">
      <c r="A53" s="34" t="s">
        <v>45</v>
      </c>
      <c r="B53" s="35" t="s">
        <v>493</v>
      </c>
      <c r="C53" s="41">
        <f t="shared" ref="C53:K53" si="17">SUM(C54:C59)</f>
        <v>0</v>
      </c>
      <c r="D53" s="41">
        <f t="shared" si="17"/>
        <v>0</v>
      </c>
      <c r="E53" s="41">
        <f t="shared" si="17"/>
        <v>0</v>
      </c>
      <c r="F53" s="41">
        <f t="shared" si="17"/>
        <v>0</v>
      </c>
      <c r="G53" s="41">
        <f t="shared" si="17"/>
        <v>0</v>
      </c>
      <c r="H53" s="41">
        <f t="shared" si="17"/>
        <v>0</v>
      </c>
      <c r="I53" s="41">
        <f t="shared" si="17"/>
        <v>0</v>
      </c>
      <c r="J53" s="41">
        <f t="shared" si="17"/>
        <v>0</v>
      </c>
      <c r="K53" s="41">
        <f t="shared" si="17"/>
        <v>0</v>
      </c>
    </row>
    <row r="54" spans="1:11" x14ac:dyDescent="0.25">
      <c r="A54" s="25" t="s">
        <v>494</v>
      </c>
      <c r="B54" s="25" t="s">
        <v>495</v>
      </c>
      <c r="C54" s="42"/>
      <c r="D54" s="42"/>
      <c r="E54" s="42"/>
      <c r="F54" s="42"/>
      <c r="G54" s="42"/>
      <c r="H54" s="42"/>
      <c r="I54" s="42"/>
      <c r="J54" s="42"/>
      <c r="K54" s="42"/>
    </row>
    <row r="55" spans="1:11" x14ac:dyDescent="0.25">
      <c r="A55" s="25" t="s">
        <v>74</v>
      </c>
      <c r="B55" s="25" t="s">
        <v>491</v>
      </c>
      <c r="C55" s="42"/>
      <c r="D55" s="42"/>
      <c r="E55" s="42"/>
      <c r="F55" s="42"/>
      <c r="G55" s="42"/>
      <c r="H55" s="42"/>
      <c r="I55" s="42"/>
      <c r="J55" s="42"/>
      <c r="K55" s="42"/>
    </row>
    <row r="56" spans="1:11" x14ac:dyDescent="0.25">
      <c r="A56" s="25" t="s">
        <v>182</v>
      </c>
      <c r="B56" s="25" t="s">
        <v>204</v>
      </c>
      <c r="C56" s="42"/>
      <c r="D56" s="42"/>
      <c r="E56" s="42"/>
      <c r="F56" s="42"/>
      <c r="G56" s="42"/>
      <c r="H56" s="42"/>
      <c r="I56" s="42"/>
      <c r="J56" s="42"/>
      <c r="K56" s="42"/>
    </row>
    <row r="57" spans="1:11" x14ac:dyDescent="0.25">
      <c r="A57" s="25" t="s">
        <v>184</v>
      </c>
      <c r="B57" s="25" t="s">
        <v>496</v>
      </c>
      <c r="C57" s="42"/>
      <c r="D57" s="42"/>
      <c r="E57" s="42"/>
      <c r="F57" s="42"/>
      <c r="G57" s="42"/>
      <c r="H57" s="42"/>
      <c r="I57" s="42"/>
      <c r="J57" s="42"/>
      <c r="K57" s="42"/>
    </row>
    <row r="58" spans="1:11" x14ac:dyDescent="0.25">
      <c r="A58" s="25" t="s">
        <v>185</v>
      </c>
      <c r="B58" s="25" t="s">
        <v>205</v>
      </c>
      <c r="C58" s="42"/>
      <c r="D58" s="42"/>
      <c r="E58" s="42"/>
      <c r="F58" s="42"/>
      <c r="G58" s="42"/>
      <c r="H58" s="42"/>
      <c r="I58" s="42"/>
      <c r="J58" s="42"/>
      <c r="K58" s="42"/>
    </row>
    <row r="59" spans="1:11" x14ac:dyDescent="0.25">
      <c r="A59" s="25" t="s">
        <v>187</v>
      </c>
      <c r="B59" s="25" t="s">
        <v>497</v>
      </c>
      <c r="C59" s="42"/>
      <c r="D59" s="42"/>
      <c r="E59" s="42"/>
      <c r="F59" s="42"/>
      <c r="G59" s="42"/>
      <c r="H59" s="42"/>
      <c r="I59" s="42"/>
      <c r="J59" s="42"/>
      <c r="K59" s="42"/>
    </row>
    <row r="60" spans="1:11" s="121" customFormat="1" x14ac:dyDescent="0.25">
      <c r="A60" s="122"/>
      <c r="B60" s="122"/>
      <c r="C60" s="123"/>
      <c r="D60" s="123"/>
      <c r="E60" s="123"/>
      <c r="F60" s="123"/>
      <c r="G60" s="123"/>
      <c r="H60" s="123"/>
      <c r="I60" s="123"/>
      <c r="J60" s="123"/>
      <c r="K60" s="123"/>
    </row>
    <row r="61" spans="1:11" x14ac:dyDescent="0.25">
      <c r="A61" s="120"/>
      <c r="B61" s="234" t="s">
        <v>498</v>
      </c>
      <c r="C61" s="234"/>
      <c r="D61" s="234"/>
      <c r="E61" s="234"/>
      <c r="F61" s="234"/>
      <c r="G61" s="234"/>
      <c r="H61" s="234"/>
      <c r="I61" s="234"/>
      <c r="J61" s="234"/>
      <c r="K61" s="234"/>
    </row>
    <row r="62" spans="1:11" s="32" customFormat="1" x14ac:dyDescent="0.25">
      <c r="A62" s="27" t="s">
        <v>499</v>
      </c>
      <c r="B62" s="28" t="s">
        <v>500</v>
      </c>
      <c r="C62" s="40">
        <f>SUM(C63,C64,C67)</f>
        <v>0</v>
      </c>
      <c r="D62" s="40">
        <f t="shared" ref="D62:K62" si="18">SUM(D63,D64,D67)</f>
        <v>0</v>
      </c>
      <c r="E62" s="40">
        <f t="shared" si="18"/>
        <v>0</v>
      </c>
      <c r="F62" s="40">
        <f t="shared" si="18"/>
        <v>0</v>
      </c>
      <c r="G62" s="40">
        <f t="shared" si="18"/>
        <v>0</v>
      </c>
      <c r="H62" s="40">
        <f t="shared" si="18"/>
        <v>0</v>
      </c>
      <c r="I62" s="40">
        <f t="shared" si="18"/>
        <v>0</v>
      </c>
      <c r="J62" s="40">
        <f t="shared" si="18"/>
        <v>0</v>
      </c>
      <c r="K62" s="40">
        <f t="shared" si="18"/>
        <v>0</v>
      </c>
    </row>
    <row r="63" spans="1:11" s="36" customFormat="1" ht="30" x14ac:dyDescent="0.25">
      <c r="A63" s="34" t="s">
        <v>0</v>
      </c>
      <c r="B63" s="35" t="s">
        <v>501</v>
      </c>
      <c r="C63" s="41">
        <f>'4'!C6</f>
        <v>0</v>
      </c>
      <c r="D63" s="41">
        <f>'4'!D6</f>
        <v>0</v>
      </c>
      <c r="E63" s="41">
        <f>'4'!E6</f>
        <v>0</v>
      </c>
      <c r="F63" s="41">
        <f>'4'!F6</f>
        <v>0</v>
      </c>
      <c r="G63" s="41">
        <f>'4'!G6</f>
        <v>0</v>
      </c>
      <c r="H63" s="41">
        <f>'4'!H6</f>
        <v>0</v>
      </c>
      <c r="I63" s="41">
        <f>'4'!I6</f>
        <v>0</v>
      </c>
      <c r="J63" s="41">
        <f>'4'!J6</f>
        <v>0</v>
      </c>
      <c r="K63" s="41">
        <f>'4'!K6</f>
        <v>0</v>
      </c>
    </row>
    <row r="64" spans="1:11" x14ac:dyDescent="0.25">
      <c r="A64" s="34" t="s">
        <v>45</v>
      </c>
      <c r="B64" s="34" t="s">
        <v>502</v>
      </c>
      <c r="C64" s="41">
        <f>SUM(C65:C66)</f>
        <v>0</v>
      </c>
      <c r="D64" s="41">
        <f t="shared" ref="D64:K64" si="19">SUM(D65:D66)</f>
        <v>0</v>
      </c>
      <c r="E64" s="41">
        <f t="shared" si="19"/>
        <v>0</v>
      </c>
      <c r="F64" s="41">
        <f t="shared" si="19"/>
        <v>0</v>
      </c>
      <c r="G64" s="41">
        <f t="shared" si="19"/>
        <v>0</v>
      </c>
      <c r="H64" s="41">
        <f t="shared" si="19"/>
        <v>0</v>
      </c>
      <c r="I64" s="41">
        <f t="shared" si="19"/>
        <v>0</v>
      </c>
      <c r="J64" s="41">
        <f t="shared" si="19"/>
        <v>0</v>
      </c>
      <c r="K64" s="41">
        <f t="shared" si="19"/>
        <v>0</v>
      </c>
    </row>
    <row r="65" spans="1:11" ht="30" x14ac:dyDescent="0.25">
      <c r="A65" s="25" t="s">
        <v>55</v>
      </c>
      <c r="B65" s="26" t="s">
        <v>503</v>
      </c>
      <c r="C65" s="42"/>
      <c r="D65" s="42"/>
      <c r="E65" s="42"/>
      <c r="F65" s="42"/>
      <c r="G65" s="42"/>
      <c r="H65" s="42"/>
      <c r="I65" s="42"/>
      <c r="J65" s="42"/>
      <c r="K65" s="42"/>
    </row>
    <row r="66" spans="1:11" ht="45" x14ac:dyDescent="0.25">
      <c r="A66" s="25" t="s">
        <v>74</v>
      </c>
      <c r="B66" s="26" t="s">
        <v>574</v>
      </c>
      <c r="C66" s="42"/>
      <c r="D66" s="42"/>
      <c r="E66" s="42"/>
      <c r="F66" s="42"/>
      <c r="G66" s="42"/>
      <c r="H66" s="42"/>
      <c r="I66" s="42"/>
      <c r="J66" s="42"/>
      <c r="K66" s="42"/>
    </row>
    <row r="67" spans="1:11" s="36" customFormat="1" x14ac:dyDescent="0.25">
      <c r="A67" s="34" t="s">
        <v>82</v>
      </c>
      <c r="B67" s="35" t="s">
        <v>504</v>
      </c>
      <c r="C67" s="131"/>
      <c r="D67" s="131"/>
      <c r="E67" s="131"/>
      <c r="F67" s="131"/>
      <c r="G67" s="131"/>
      <c r="H67" s="131"/>
      <c r="I67" s="131"/>
      <c r="J67" s="131"/>
      <c r="K67" s="131"/>
    </row>
    <row r="68" spans="1:11" s="32" customFormat="1" x14ac:dyDescent="0.25">
      <c r="A68" s="27" t="s">
        <v>505</v>
      </c>
      <c r="B68" s="28" t="s">
        <v>506</v>
      </c>
      <c r="C68" s="40">
        <f>SUM(C69:C71)</f>
        <v>0</v>
      </c>
      <c r="D68" s="40">
        <f t="shared" ref="D68:K68" si="20">SUM(D69:D71)</f>
        <v>0</v>
      </c>
      <c r="E68" s="40">
        <f t="shared" si="20"/>
        <v>0</v>
      </c>
      <c r="F68" s="40">
        <f t="shared" si="20"/>
        <v>0</v>
      </c>
      <c r="G68" s="40">
        <f t="shared" si="20"/>
        <v>0</v>
      </c>
      <c r="H68" s="40">
        <f t="shared" si="20"/>
        <v>0</v>
      </c>
      <c r="I68" s="40">
        <f t="shared" si="20"/>
        <v>0</v>
      </c>
      <c r="J68" s="40">
        <f t="shared" si="20"/>
        <v>0</v>
      </c>
      <c r="K68" s="40">
        <f t="shared" si="20"/>
        <v>0</v>
      </c>
    </row>
    <row r="69" spans="1:11" s="36" customFormat="1" ht="30" x14ac:dyDescent="0.25">
      <c r="A69" s="34" t="s">
        <v>0</v>
      </c>
      <c r="B69" s="35" t="s">
        <v>507</v>
      </c>
      <c r="C69" s="41">
        <f>'4'!C47</f>
        <v>0</v>
      </c>
      <c r="D69" s="41">
        <f>'4'!D47</f>
        <v>0</v>
      </c>
      <c r="E69" s="41">
        <f>'4'!E47</f>
        <v>0</v>
      </c>
      <c r="F69" s="41">
        <f>'4'!F47</f>
        <v>0</v>
      </c>
      <c r="G69" s="41">
        <f>'4'!G47</f>
        <v>0</v>
      </c>
      <c r="H69" s="41">
        <f>'4'!H47</f>
        <v>0</v>
      </c>
      <c r="I69" s="41">
        <f>'4'!I47</f>
        <v>0</v>
      </c>
      <c r="J69" s="41">
        <f>'4'!J47</f>
        <v>0</v>
      </c>
      <c r="K69" s="41">
        <f>'4'!K47</f>
        <v>0</v>
      </c>
    </row>
    <row r="70" spans="1:11" s="36" customFormat="1" x14ac:dyDescent="0.25">
      <c r="A70" s="34" t="s">
        <v>45</v>
      </c>
      <c r="B70" s="35" t="s">
        <v>508</v>
      </c>
      <c r="C70" s="41">
        <f>'4'!C48</f>
        <v>0</v>
      </c>
      <c r="D70" s="41">
        <f>'4'!D48</f>
        <v>0</v>
      </c>
      <c r="E70" s="41">
        <f>'4'!E48</f>
        <v>0</v>
      </c>
      <c r="F70" s="41">
        <f>'4'!F48</f>
        <v>0</v>
      </c>
      <c r="G70" s="41">
        <f>'4'!G48</f>
        <v>0</v>
      </c>
      <c r="H70" s="41">
        <f>'4'!H48</f>
        <v>0</v>
      </c>
      <c r="I70" s="41">
        <f>'4'!I48</f>
        <v>0</v>
      </c>
      <c r="J70" s="41">
        <f>'4'!J48</f>
        <v>0</v>
      </c>
      <c r="K70" s="41">
        <f>'4'!K48</f>
        <v>0</v>
      </c>
    </row>
    <row r="71" spans="1:11" s="36" customFormat="1" x14ac:dyDescent="0.25">
      <c r="A71" s="34" t="s">
        <v>82</v>
      </c>
      <c r="B71" s="35" t="s">
        <v>126</v>
      </c>
      <c r="C71" s="41">
        <f>'4'!C49</f>
        <v>0</v>
      </c>
      <c r="D71" s="41">
        <f>'4'!D49</f>
        <v>0</v>
      </c>
      <c r="E71" s="41">
        <f>'4'!E49</f>
        <v>0</v>
      </c>
      <c r="F71" s="41">
        <f>'4'!F49</f>
        <v>0</v>
      </c>
      <c r="G71" s="41">
        <f>'4'!G49</f>
        <v>0</v>
      </c>
      <c r="H71" s="41">
        <f>'4'!H49</f>
        <v>0</v>
      </c>
      <c r="I71" s="41">
        <f>'4'!I49</f>
        <v>0</v>
      </c>
      <c r="J71" s="41">
        <f>'4'!J49</f>
        <v>0</v>
      </c>
      <c r="K71" s="41">
        <f>'4'!K49</f>
        <v>0</v>
      </c>
    </row>
    <row r="72" spans="1:11" x14ac:dyDescent="0.25">
      <c r="A72" s="25" t="s">
        <v>84</v>
      </c>
      <c r="B72" s="26" t="s">
        <v>509</v>
      </c>
      <c r="C72" s="128">
        <f>'4'!C50</f>
        <v>0</v>
      </c>
      <c r="D72" s="128">
        <f>'4'!D50</f>
        <v>0</v>
      </c>
      <c r="E72" s="128">
        <f>'4'!E50</f>
        <v>0</v>
      </c>
      <c r="F72" s="128">
        <f>'4'!F50</f>
        <v>0</v>
      </c>
      <c r="G72" s="128">
        <f>'4'!G50</f>
        <v>0</v>
      </c>
      <c r="H72" s="128">
        <f>'4'!H50</f>
        <v>0</v>
      </c>
      <c r="I72" s="128">
        <f>'4'!I50</f>
        <v>0</v>
      </c>
      <c r="J72" s="128">
        <f>'4'!J50</f>
        <v>0</v>
      </c>
      <c r="K72" s="128">
        <f>'4'!K50</f>
        <v>0</v>
      </c>
    </row>
    <row r="73" spans="1:11" x14ac:dyDescent="0.25">
      <c r="A73" s="25" t="s">
        <v>87</v>
      </c>
      <c r="B73" s="26" t="s">
        <v>510</v>
      </c>
      <c r="C73" s="128">
        <f>'4'!C51</f>
        <v>0</v>
      </c>
      <c r="D73" s="128">
        <f>'4'!D51</f>
        <v>0</v>
      </c>
      <c r="E73" s="128">
        <f>'4'!E51</f>
        <v>0</v>
      </c>
      <c r="F73" s="128">
        <f>'4'!F51</f>
        <v>0</v>
      </c>
      <c r="G73" s="128">
        <f>'4'!G51</f>
        <v>0</v>
      </c>
      <c r="H73" s="128">
        <f>'4'!H51</f>
        <v>0</v>
      </c>
      <c r="I73" s="128">
        <f>'4'!I51</f>
        <v>0</v>
      </c>
      <c r="J73" s="128">
        <f>'4'!J51</f>
        <v>0</v>
      </c>
      <c r="K73" s="128">
        <f>'4'!K51</f>
        <v>0</v>
      </c>
    </row>
    <row r="74" spans="1:11" x14ac:dyDescent="0.25">
      <c r="A74" s="25" t="s">
        <v>93</v>
      </c>
      <c r="B74" s="26" t="s">
        <v>511</v>
      </c>
      <c r="C74" s="128">
        <f>'4'!C52</f>
        <v>0</v>
      </c>
      <c r="D74" s="128">
        <f>'4'!D52</f>
        <v>0</v>
      </c>
      <c r="E74" s="128">
        <f>'4'!E52</f>
        <v>0</v>
      </c>
      <c r="F74" s="128">
        <f>'4'!F52</f>
        <v>0</v>
      </c>
      <c r="G74" s="128">
        <f>'4'!G52</f>
        <v>0</v>
      </c>
      <c r="H74" s="128">
        <f>'4'!H52</f>
        <v>0</v>
      </c>
      <c r="I74" s="128">
        <f>'4'!I52</f>
        <v>0</v>
      </c>
      <c r="J74" s="128">
        <f>'4'!J52</f>
        <v>0</v>
      </c>
      <c r="K74" s="128">
        <f>'4'!K52</f>
        <v>0</v>
      </c>
    </row>
    <row r="75" spans="1:11" x14ac:dyDescent="0.25">
      <c r="A75" s="25" t="s">
        <v>96</v>
      </c>
      <c r="B75" s="26" t="s">
        <v>512</v>
      </c>
      <c r="C75" s="128">
        <f>'4'!C53</f>
        <v>0</v>
      </c>
      <c r="D75" s="128">
        <f>'4'!D53</f>
        <v>0</v>
      </c>
      <c r="E75" s="128">
        <f>'4'!E53</f>
        <v>0</v>
      </c>
      <c r="F75" s="128">
        <f>'4'!F53</f>
        <v>0</v>
      </c>
      <c r="G75" s="128">
        <f>'4'!G53</f>
        <v>0</v>
      </c>
      <c r="H75" s="128">
        <f>'4'!H53</f>
        <v>0</v>
      </c>
      <c r="I75" s="128">
        <f>'4'!I53</f>
        <v>0</v>
      </c>
      <c r="J75" s="128">
        <f>'4'!J53</f>
        <v>0</v>
      </c>
      <c r="K75" s="128">
        <f>'4'!K53</f>
        <v>0</v>
      </c>
    </row>
    <row r="76" spans="1:11" x14ac:dyDescent="0.25">
      <c r="A76" s="25" t="s">
        <v>513</v>
      </c>
      <c r="B76" s="26" t="s">
        <v>514</v>
      </c>
      <c r="C76" s="128">
        <f>'4'!C54</f>
        <v>0</v>
      </c>
      <c r="D76" s="128">
        <f>'4'!D54</f>
        <v>0</v>
      </c>
      <c r="E76" s="128">
        <f>'4'!E54</f>
        <v>0</v>
      </c>
      <c r="F76" s="128">
        <f>'4'!F54</f>
        <v>0</v>
      </c>
      <c r="G76" s="128">
        <f>'4'!G54</f>
        <v>0</v>
      </c>
      <c r="H76" s="128">
        <f>'4'!H54</f>
        <v>0</v>
      </c>
      <c r="I76" s="128">
        <f>'4'!I54</f>
        <v>0</v>
      </c>
      <c r="J76" s="128">
        <f>'4'!J54</f>
        <v>0</v>
      </c>
      <c r="K76" s="128">
        <f>'4'!K54</f>
        <v>0</v>
      </c>
    </row>
    <row r="77" spans="1:11" x14ac:dyDescent="0.25">
      <c r="A77" s="25" t="s">
        <v>515</v>
      </c>
      <c r="B77" s="26" t="s">
        <v>516</v>
      </c>
      <c r="C77" s="128">
        <f>'4'!C55</f>
        <v>0</v>
      </c>
      <c r="D77" s="128">
        <f>'4'!D55</f>
        <v>0</v>
      </c>
      <c r="E77" s="128">
        <f>'4'!E55</f>
        <v>0</v>
      </c>
      <c r="F77" s="128">
        <f>'4'!F55</f>
        <v>0</v>
      </c>
      <c r="G77" s="128">
        <f>'4'!G55</f>
        <v>0</v>
      </c>
      <c r="H77" s="128">
        <f>'4'!H55</f>
        <v>0</v>
      </c>
      <c r="I77" s="128">
        <f>'4'!I55</f>
        <v>0</v>
      </c>
      <c r="J77" s="128">
        <f>'4'!J55</f>
        <v>0</v>
      </c>
      <c r="K77" s="128">
        <f>'4'!K55</f>
        <v>0</v>
      </c>
    </row>
    <row r="78" spans="1:11" x14ac:dyDescent="0.25">
      <c r="A78" s="25" t="s">
        <v>517</v>
      </c>
      <c r="B78" s="26" t="s">
        <v>518</v>
      </c>
      <c r="C78" s="128">
        <f>'4'!C56</f>
        <v>0</v>
      </c>
      <c r="D78" s="128">
        <f>'4'!D56</f>
        <v>0</v>
      </c>
      <c r="E78" s="128">
        <f>'4'!E56</f>
        <v>0</v>
      </c>
      <c r="F78" s="128">
        <f>'4'!F56</f>
        <v>0</v>
      </c>
      <c r="G78" s="128">
        <f>'4'!G56</f>
        <v>0</v>
      </c>
      <c r="H78" s="128">
        <f>'4'!H56</f>
        <v>0</v>
      </c>
      <c r="I78" s="128">
        <f>'4'!I56</f>
        <v>0</v>
      </c>
      <c r="J78" s="128">
        <f>'4'!J56</f>
        <v>0</v>
      </c>
      <c r="K78" s="128">
        <f>'4'!K56</f>
        <v>0</v>
      </c>
    </row>
    <row r="79" spans="1:11" x14ac:dyDescent="0.25">
      <c r="A79" s="25" t="s">
        <v>519</v>
      </c>
      <c r="B79" s="26" t="s">
        <v>520</v>
      </c>
      <c r="C79" s="128">
        <f>'4'!C57</f>
        <v>0</v>
      </c>
      <c r="D79" s="128">
        <f>'4'!D57</f>
        <v>0</v>
      </c>
      <c r="E79" s="128">
        <f>'4'!E57</f>
        <v>0</v>
      </c>
      <c r="F79" s="128">
        <f>'4'!F57</f>
        <v>0</v>
      </c>
      <c r="G79" s="128">
        <f>'4'!G57</f>
        <v>0</v>
      </c>
      <c r="H79" s="128">
        <f>'4'!H57</f>
        <v>0</v>
      </c>
      <c r="I79" s="128">
        <f>'4'!I57</f>
        <v>0</v>
      </c>
      <c r="J79" s="128">
        <f>'4'!J57</f>
        <v>0</v>
      </c>
      <c r="K79" s="128">
        <f>'4'!K57</f>
        <v>0</v>
      </c>
    </row>
    <row r="80" spans="1:11" x14ac:dyDescent="0.25">
      <c r="A80" s="25" t="s">
        <v>521</v>
      </c>
      <c r="B80" s="26" t="s">
        <v>522</v>
      </c>
      <c r="C80" s="128">
        <f>'4'!C58</f>
        <v>0</v>
      </c>
      <c r="D80" s="128">
        <f>'4'!D58</f>
        <v>0</v>
      </c>
      <c r="E80" s="128">
        <f>'4'!E58</f>
        <v>0</v>
      </c>
      <c r="F80" s="128">
        <f>'4'!F58</f>
        <v>0</v>
      </c>
      <c r="G80" s="128">
        <f>'4'!G58</f>
        <v>0</v>
      </c>
      <c r="H80" s="128">
        <f>'4'!H58</f>
        <v>0</v>
      </c>
      <c r="I80" s="128">
        <f>'4'!I58</f>
        <v>0</v>
      </c>
      <c r="J80" s="128">
        <f>'4'!J58</f>
        <v>0</v>
      </c>
      <c r="K80" s="128">
        <f>'4'!K58</f>
        <v>0</v>
      </c>
    </row>
    <row r="81" spans="1:11" ht="19.5" customHeight="1" x14ac:dyDescent="0.25">
      <c r="A81" s="25" t="s">
        <v>523</v>
      </c>
      <c r="B81" s="26" t="s">
        <v>524</v>
      </c>
      <c r="C81" s="128">
        <f>'4'!C59</f>
        <v>0</v>
      </c>
      <c r="D81" s="128">
        <f>'4'!D59</f>
        <v>0</v>
      </c>
      <c r="E81" s="128">
        <f>'4'!E59</f>
        <v>0</v>
      </c>
      <c r="F81" s="128">
        <f>'4'!F59</f>
        <v>0</v>
      </c>
      <c r="G81" s="128">
        <f>'4'!G59</f>
        <v>0</v>
      </c>
      <c r="H81" s="128">
        <f>'4'!H59</f>
        <v>0</v>
      </c>
      <c r="I81" s="128">
        <f>'4'!I59</f>
        <v>0</v>
      </c>
      <c r="J81" s="128">
        <f>'4'!J59</f>
        <v>0</v>
      </c>
      <c r="K81" s="128">
        <f>'4'!K59</f>
        <v>0</v>
      </c>
    </row>
    <row r="82" spans="1:11" s="32" customFormat="1" ht="30" x14ac:dyDescent="0.25">
      <c r="A82" s="27" t="s">
        <v>525</v>
      </c>
      <c r="B82" s="102" t="s">
        <v>526</v>
      </c>
      <c r="C82" s="130">
        <f>C62-C68</f>
        <v>0</v>
      </c>
      <c r="D82" s="130">
        <f t="shared" ref="D82:K82" si="21">D62-D68</f>
        <v>0</v>
      </c>
      <c r="E82" s="130">
        <f t="shared" si="21"/>
        <v>0</v>
      </c>
      <c r="F82" s="130">
        <f t="shared" si="21"/>
        <v>0</v>
      </c>
      <c r="G82" s="130">
        <f t="shared" si="21"/>
        <v>0</v>
      </c>
      <c r="H82" s="130">
        <f t="shared" si="21"/>
        <v>0</v>
      </c>
      <c r="I82" s="130">
        <f t="shared" si="21"/>
        <v>0</v>
      </c>
      <c r="J82" s="130">
        <f t="shared" si="21"/>
        <v>0</v>
      </c>
      <c r="K82" s="130">
        <f t="shared" si="21"/>
        <v>0</v>
      </c>
    </row>
    <row r="83" spans="1:11" s="32" customFormat="1" x14ac:dyDescent="0.25">
      <c r="A83" s="27" t="s">
        <v>527</v>
      </c>
      <c r="B83" s="28" t="s">
        <v>528</v>
      </c>
      <c r="C83" s="57"/>
      <c r="D83" s="57"/>
      <c r="E83" s="57"/>
      <c r="F83" s="57"/>
      <c r="G83" s="57"/>
      <c r="H83" s="57"/>
      <c r="I83" s="57"/>
      <c r="J83" s="57"/>
      <c r="K83" s="57"/>
    </row>
    <row r="84" spans="1:11" s="32" customFormat="1" x14ac:dyDescent="0.25">
      <c r="A84" s="27" t="s">
        <v>529</v>
      </c>
      <c r="B84" s="28" t="s">
        <v>530</v>
      </c>
      <c r="C84" s="130">
        <f>C82-C83</f>
        <v>0</v>
      </c>
      <c r="D84" s="130">
        <f t="shared" ref="D84:K84" si="22">D82-D83</f>
        <v>0</v>
      </c>
      <c r="E84" s="130">
        <f t="shared" si="22"/>
        <v>0</v>
      </c>
      <c r="F84" s="130">
        <f t="shared" si="22"/>
        <v>0</v>
      </c>
      <c r="G84" s="130">
        <f t="shared" si="22"/>
        <v>0</v>
      </c>
      <c r="H84" s="130">
        <f t="shared" si="22"/>
        <v>0</v>
      </c>
      <c r="I84" s="130">
        <f t="shared" si="22"/>
        <v>0</v>
      </c>
      <c r="J84" s="130">
        <f t="shared" si="22"/>
        <v>0</v>
      </c>
      <c r="K84" s="130">
        <f t="shared" si="22"/>
        <v>0</v>
      </c>
    </row>
    <row r="86" spans="1:11" x14ac:dyDescent="0.25">
      <c r="A86" s="12" t="s">
        <v>537</v>
      </c>
    </row>
  </sheetData>
  <sheetProtection algorithmName="SHA-512" hashValue="iLuJAUHwGJqUFTXSi+IPtRe2jaoJkLHKO1MwRIVblyVMPtfB614nU9Wcskdd9tUjOnZAlXyqu0Py0NH/71U5Ew==" saltValue="fQVxaaewL6MY8QwIJWR2lw==" spinCount="100000" sheet="1" objects="1" scenarios="1"/>
  <mergeCells count="8">
    <mergeCell ref="B6:K6"/>
    <mergeCell ref="B61:K61"/>
    <mergeCell ref="C3:C5"/>
    <mergeCell ref="B1:K1"/>
    <mergeCell ref="A3:A5"/>
    <mergeCell ref="B3:B5"/>
    <mergeCell ref="D3:F3"/>
    <mergeCell ref="G3:K3"/>
  </mergeCells>
  <printOptions horizontalCentered="1"/>
  <pageMargins left="0.39370078740157483" right="0.39370078740157483" top="0.74803149606299213" bottom="0.78740157480314965" header="0.31496062992125984" footer="0.31496062992125984"/>
  <pageSetup paperSize="9" fitToHeight="0" orientation="landscape" blackAndWhite="1" r:id="rId1"/>
  <headerFooter>
    <oddFooter>&amp;C&amp;A -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9"/>
  <sheetViews>
    <sheetView topLeftCell="A2" zoomScaleNormal="100" workbookViewId="0">
      <selection activeCell="F7" sqref="F7"/>
    </sheetView>
  </sheetViews>
  <sheetFormatPr defaultColWidth="8.85546875" defaultRowHeight="15" x14ac:dyDescent="0.25"/>
  <cols>
    <col min="1" max="1" width="5.42578125" style="12" customWidth="1"/>
    <col min="2" max="2" width="20.7109375" style="12" customWidth="1"/>
    <col min="3" max="3" width="12.85546875" style="12" customWidth="1"/>
    <col min="4" max="4" width="14.28515625" style="12" customWidth="1"/>
    <col min="5" max="5" width="12.140625" style="12" customWidth="1"/>
    <col min="6" max="6" width="11.28515625" style="12" customWidth="1"/>
    <col min="7" max="7" width="11.7109375" style="12" customWidth="1"/>
    <col min="8" max="9" width="11.28515625" style="12" customWidth="1"/>
    <col min="10" max="10" width="11.42578125" style="12" customWidth="1"/>
    <col min="11" max="11" width="10.85546875" style="12" hidden="1" customWidth="1"/>
    <col min="12" max="12" width="11.28515625" style="12" hidden="1" customWidth="1"/>
    <col min="13" max="16384" width="8.85546875" style="12"/>
  </cols>
  <sheetData>
    <row r="1" spans="1:12" x14ac:dyDescent="0.25">
      <c r="A1" s="4" t="s">
        <v>207</v>
      </c>
      <c r="B1" s="162" t="s">
        <v>210</v>
      </c>
      <c r="C1" s="162"/>
      <c r="D1" s="162"/>
      <c r="E1" s="162"/>
      <c r="F1" s="162"/>
      <c r="G1" s="162"/>
      <c r="H1" s="162"/>
      <c r="I1" s="162"/>
      <c r="J1" s="162"/>
      <c r="K1" s="162"/>
      <c r="L1" s="162"/>
    </row>
    <row r="2" spans="1:12" s="13" customFormat="1" x14ac:dyDescent="0.25">
      <c r="A2" s="10" t="s">
        <v>47</v>
      </c>
      <c r="B2" s="10" t="s">
        <v>48</v>
      </c>
      <c r="C2" s="10"/>
      <c r="D2" s="10" t="s">
        <v>49</v>
      </c>
      <c r="E2" s="10" t="s">
        <v>50</v>
      </c>
      <c r="F2" s="10"/>
      <c r="G2" s="10" t="s">
        <v>101</v>
      </c>
      <c r="H2" s="10" t="s">
        <v>102</v>
      </c>
      <c r="I2" s="10" t="s">
        <v>103</v>
      </c>
      <c r="J2" s="10" t="s">
        <v>104</v>
      </c>
      <c r="K2" s="10" t="s">
        <v>105</v>
      </c>
      <c r="L2" s="10" t="s">
        <v>106</v>
      </c>
    </row>
    <row r="3" spans="1:12" s="18" customFormat="1" ht="45.6" customHeight="1" x14ac:dyDescent="0.25">
      <c r="A3" s="186" t="s">
        <v>107</v>
      </c>
      <c r="B3" s="186" t="s">
        <v>108</v>
      </c>
      <c r="C3" s="237" t="s">
        <v>536</v>
      </c>
      <c r="D3" s="230" t="str">
        <f>'4'!C3</f>
        <v>Užpildykite 1.1.2 punktą</v>
      </c>
      <c r="E3" s="186" t="s">
        <v>109</v>
      </c>
      <c r="F3" s="186"/>
      <c r="G3" s="186"/>
      <c r="H3" s="186" t="s">
        <v>110</v>
      </c>
      <c r="I3" s="186"/>
      <c r="J3" s="186"/>
      <c r="K3" s="186"/>
      <c r="L3" s="186"/>
    </row>
    <row r="4" spans="1:12" s="18" customFormat="1" x14ac:dyDescent="0.25">
      <c r="A4" s="186"/>
      <c r="B4" s="186"/>
      <c r="C4" s="238"/>
      <c r="D4" s="231"/>
      <c r="E4" s="19" t="s">
        <v>538</v>
      </c>
      <c r="F4" s="19" t="s">
        <v>112</v>
      </c>
      <c r="G4" s="19" t="s">
        <v>113</v>
      </c>
      <c r="H4" s="19" t="s">
        <v>111</v>
      </c>
      <c r="I4" s="19" t="s">
        <v>112</v>
      </c>
      <c r="J4" s="19" t="s">
        <v>113</v>
      </c>
      <c r="K4" s="19" t="s">
        <v>114</v>
      </c>
      <c r="L4" s="19" t="s">
        <v>115</v>
      </c>
    </row>
    <row r="5" spans="1:12" s="18" customFormat="1" ht="27" customHeight="1" x14ac:dyDescent="0.25">
      <c r="A5" s="186"/>
      <c r="B5" s="186"/>
      <c r="C5" s="239"/>
      <c r="D5" s="232"/>
      <c r="E5" s="19" t="b">
        <f>'4'!D5</f>
        <v>0</v>
      </c>
      <c r="F5" s="45" t="b">
        <f>'4'!E5</f>
        <v>0</v>
      </c>
      <c r="G5" s="45" t="b">
        <f>'4'!F5</f>
        <v>0</v>
      </c>
      <c r="H5" s="45">
        <f>'4'!G5</f>
        <v>1</v>
      </c>
      <c r="I5" s="45">
        <f>'4'!H5</f>
        <v>2</v>
      </c>
      <c r="J5" s="45">
        <f>'4'!I5</f>
        <v>3</v>
      </c>
      <c r="K5" s="45">
        <f>'4'!J5</f>
        <v>4</v>
      </c>
      <c r="L5" s="45">
        <f>'4'!K5</f>
        <v>5</v>
      </c>
    </row>
    <row r="6" spans="1:12" x14ac:dyDescent="0.25">
      <c r="A6" s="20" t="s">
        <v>211</v>
      </c>
      <c r="B6" s="20" t="s">
        <v>213</v>
      </c>
      <c r="C6" s="42"/>
      <c r="D6" s="31">
        <f>IFERROR(('6'!C50+'6'!C53)/'6'!C7, )</f>
        <v>0</v>
      </c>
      <c r="E6" s="110">
        <f>IFERROR(('6'!D50+'6'!D53)/'6'!D7, )</f>
        <v>0</v>
      </c>
      <c r="F6" s="110">
        <f>IFERROR(('6'!E50+'6'!E53)/'6'!E7, )</f>
        <v>0</v>
      </c>
      <c r="G6" s="110">
        <f>IFERROR(('6'!F50+'6'!F53)/'6'!F7, )</f>
        <v>0</v>
      </c>
      <c r="H6" s="31">
        <f>IFERROR(('6'!G50+'6'!G53)/'6'!G7, )</f>
        <v>0</v>
      </c>
      <c r="I6" s="31">
        <f>IFERROR(('6'!H50+'6'!H53)/'6'!H7, )</f>
        <v>0</v>
      </c>
      <c r="J6" s="31">
        <f>IFERROR(('6'!I50+'6'!I53)/'6'!I7, )</f>
        <v>0</v>
      </c>
      <c r="K6" s="31">
        <f>IFERROR(('6'!J50+'6'!J53)/'6'!J7, )</f>
        <v>0</v>
      </c>
      <c r="L6" s="31">
        <f>IFERROR(('6'!K50+'6'!K53)/'6'!K7, )</f>
        <v>0</v>
      </c>
    </row>
    <row r="7" spans="1:12" x14ac:dyDescent="0.25">
      <c r="A7" s="20" t="s">
        <v>212</v>
      </c>
      <c r="B7" s="20" t="s">
        <v>214</v>
      </c>
      <c r="C7" s="42"/>
      <c r="D7" s="31">
        <f>IFERROR('6'!C84/('6'!C63+'6'!C65)*100, )</f>
        <v>0</v>
      </c>
      <c r="E7" s="110">
        <f>IFERROR('6'!D84/('6'!D63+'6'!D65)*100, )</f>
        <v>0</v>
      </c>
      <c r="F7" s="110">
        <f>IFERROR('6'!E84/('6'!E63+'6'!E65)*100, )</f>
        <v>0</v>
      </c>
      <c r="G7" s="110">
        <f>IFERROR('6'!F84/('6'!F63+'6'!F65)*100, )</f>
        <v>0</v>
      </c>
      <c r="H7" s="31">
        <f>IFERROR('6'!G84/('6'!G63+'6'!G65)*100, )</f>
        <v>0</v>
      </c>
      <c r="I7" s="31">
        <f>IFERROR('6'!H84/('6'!H63+'6'!H65)*100, )</f>
        <v>0</v>
      </c>
      <c r="J7" s="31">
        <f>IFERROR('6'!I84/('6'!I63+'6'!I65)*100, )</f>
        <v>0</v>
      </c>
      <c r="K7" s="31">
        <f>IFERROR('6'!J84/('6'!J63+'6'!J65)*100, )</f>
        <v>0</v>
      </c>
      <c r="L7" s="31">
        <f>IFERROR('6'!K84/('6'!K63+'6'!K65)*100, )</f>
        <v>0</v>
      </c>
    </row>
    <row r="9" spans="1:12" x14ac:dyDescent="0.25">
      <c r="A9" s="12" t="s">
        <v>537</v>
      </c>
    </row>
  </sheetData>
  <sheetProtection algorithmName="SHA-512" hashValue="ldOWIx1+OIWezi6OgSelRXIlykBz1/FbeQw5CwOxSn30LODb6qOiVKvpFe+KmlZSLRYkB72dnEQKJUO5Txaz1w==" saltValue="Eyn/+vV+mLDPLV0JtW0/zQ==" spinCount="100000" sheet="1" objects="1" scenarios="1"/>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4"/>
  <sheetViews>
    <sheetView zoomScaleNormal="100" workbookViewId="0">
      <selection activeCell="M11" sqref="M11"/>
    </sheetView>
  </sheetViews>
  <sheetFormatPr defaultColWidth="8.85546875" defaultRowHeight="15" x14ac:dyDescent="0.25"/>
  <cols>
    <col min="1" max="1" width="5.42578125" style="12" customWidth="1"/>
    <col min="2" max="2" width="20.7109375" style="12" customWidth="1"/>
    <col min="3" max="3" width="14.28515625" style="12" customWidth="1"/>
    <col min="4" max="4" width="12.140625" style="12" customWidth="1"/>
    <col min="5" max="5" width="11.28515625" style="12" customWidth="1"/>
    <col min="6" max="6" width="11.7109375" style="12" customWidth="1"/>
    <col min="7" max="8" width="11.28515625" style="12" customWidth="1"/>
    <col min="9" max="9" width="11.42578125" style="12" customWidth="1"/>
    <col min="10" max="10" width="10.85546875" style="12" customWidth="1"/>
    <col min="11" max="11" width="11.28515625" style="12" customWidth="1"/>
    <col min="12" max="16384" width="8.85546875" style="12"/>
  </cols>
  <sheetData>
    <row r="1" spans="1:11" x14ac:dyDescent="0.25">
      <c r="A1" s="64" t="s">
        <v>208</v>
      </c>
      <c r="B1" s="162" t="s">
        <v>328</v>
      </c>
      <c r="C1" s="162"/>
      <c r="D1" s="162"/>
      <c r="E1" s="162"/>
      <c r="F1" s="162"/>
      <c r="G1" s="162"/>
      <c r="H1" s="162"/>
      <c r="I1" s="162"/>
      <c r="J1" s="162"/>
      <c r="K1" s="162"/>
    </row>
    <row r="2" spans="1:11" s="13" customFormat="1" x14ac:dyDescent="0.25">
      <c r="A2" s="10" t="s">
        <v>47</v>
      </c>
      <c r="B2" s="217" t="s">
        <v>48</v>
      </c>
      <c r="C2" s="218"/>
      <c r="D2" s="218"/>
      <c r="E2" s="218"/>
      <c r="F2" s="219"/>
      <c r="G2" s="217" t="s">
        <v>49</v>
      </c>
      <c r="H2" s="218"/>
      <c r="I2" s="218"/>
      <c r="J2" s="218"/>
      <c r="K2" s="219"/>
    </row>
    <row r="3" spans="1:11" ht="30.6" customHeight="1" x14ac:dyDescent="0.25">
      <c r="A3" s="67" t="s">
        <v>107</v>
      </c>
      <c r="B3" s="243" t="s">
        <v>329</v>
      </c>
      <c r="C3" s="244"/>
      <c r="D3" s="244"/>
      <c r="E3" s="244"/>
      <c r="F3" s="245"/>
      <c r="G3" s="243" t="s">
        <v>330</v>
      </c>
      <c r="H3" s="244"/>
      <c r="I3" s="244"/>
      <c r="J3" s="244"/>
      <c r="K3" s="245"/>
    </row>
    <row r="4" spans="1:11" x14ac:dyDescent="0.25">
      <c r="A4" s="75" t="s">
        <v>331</v>
      </c>
      <c r="B4" s="178"/>
      <c r="C4" s="213"/>
      <c r="D4" s="213"/>
      <c r="E4" s="213"/>
      <c r="F4" s="179"/>
      <c r="G4" s="178"/>
      <c r="H4" s="213"/>
      <c r="I4" s="213"/>
      <c r="J4" s="213"/>
      <c r="K4" s="179"/>
    </row>
    <row r="5" spans="1:11" x14ac:dyDescent="0.25">
      <c r="A5" s="75" t="s">
        <v>332</v>
      </c>
      <c r="B5" s="178"/>
      <c r="C5" s="213"/>
      <c r="D5" s="213"/>
      <c r="E5" s="213"/>
      <c r="F5" s="179"/>
      <c r="G5" s="178"/>
      <c r="H5" s="213"/>
      <c r="I5" s="213"/>
      <c r="J5" s="213"/>
      <c r="K5" s="179"/>
    </row>
    <row r="6" spans="1:11" x14ac:dyDescent="0.25">
      <c r="A6" s="75" t="s">
        <v>333</v>
      </c>
      <c r="B6" s="178"/>
      <c r="C6" s="213"/>
      <c r="D6" s="213"/>
      <c r="E6" s="213"/>
      <c r="F6" s="179"/>
      <c r="G6" s="178"/>
      <c r="H6" s="213"/>
      <c r="I6" s="213"/>
      <c r="J6" s="213"/>
      <c r="K6" s="179"/>
    </row>
    <row r="7" spans="1:11" x14ac:dyDescent="0.25">
      <c r="A7" s="75" t="s">
        <v>334</v>
      </c>
      <c r="B7" s="178"/>
      <c r="C7" s="213"/>
      <c r="D7" s="213"/>
      <c r="E7" s="213"/>
      <c r="F7" s="179"/>
      <c r="G7" s="178"/>
      <c r="H7" s="213"/>
      <c r="I7" s="213"/>
      <c r="J7" s="213"/>
      <c r="K7" s="179"/>
    </row>
    <row r="8" spans="1:11" s="13" customFormat="1" x14ac:dyDescent="0.25">
      <c r="A8" s="217" t="s">
        <v>50</v>
      </c>
      <c r="B8" s="218"/>
      <c r="C8" s="218"/>
      <c r="D8" s="218"/>
      <c r="E8" s="218"/>
      <c r="F8" s="218"/>
      <c r="G8" s="218"/>
      <c r="H8" s="218"/>
      <c r="I8" s="218"/>
      <c r="J8" s="218"/>
      <c r="K8" s="219"/>
    </row>
    <row r="9" spans="1:11" s="13" customFormat="1" x14ac:dyDescent="0.25">
      <c r="A9" s="240" t="s">
        <v>335</v>
      </c>
      <c r="B9" s="241"/>
      <c r="C9" s="241"/>
      <c r="D9" s="241"/>
      <c r="E9" s="241"/>
      <c r="F9" s="241"/>
      <c r="G9" s="241"/>
      <c r="H9" s="241"/>
      <c r="I9" s="241"/>
      <c r="J9" s="241"/>
      <c r="K9" s="242"/>
    </row>
    <row r="10" spans="1:11" ht="30.6" customHeight="1" x14ac:dyDescent="0.25">
      <c r="A10" s="67" t="s">
        <v>107</v>
      </c>
      <c r="B10" s="236" t="s">
        <v>329</v>
      </c>
      <c r="C10" s="236"/>
      <c r="D10" s="243" t="s">
        <v>336</v>
      </c>
      <c r="E10" s="244"/>
      <c r="F10" s="245"/>
      <c r="G10" s="243" t="s">
        <v>330</v>
      </c>
      <c r="H10" s="244"/>
      <c r="I10" s="244"/>
      <c r="J10" s="244"/>
      <c r="K10" s="245"/>
    </row>
    <row r="11" spans="1:11" x14ac:dyDescent="0.25">
      <c r="A11" s="75" t="s">
        <v>0</v>
      </c>
      <c r="B11" s="178"/>
      <c r="C11" s="179"/>
      <c r="D11" s="178"/>
      <c r="E11" s="213"/>
      <c r="F11" s="179"/>
      <c r="G11" s="62"/>
      <c r="H11" s="66"/>
      <c r="I11" s="66"/>
      <c r="J11" s="66"/>
      <c r="K11" s="63"/>
    </row>
    <row r="12" spans="1:11" x14ac:dyDescent="0.25">
      <c r="A12" s="75" t="s">
        <v>45</v>
      </c>
      <c r="B12" s="178"/>
      <c r="C12" s="179"/>
      <c r="D12" s="178"/>
      <c r="E12" s="213"/>
      <c r="F12" s="179"/>
      <c r="G12" s="62"/>
      <c r="H12" s="66"/>
      <c r="I12" s="66"/>
      <c r="J12" s="66"/>
      <c r="K12" s="63"/>
    </row>
    <row r="13" spans="1:11" x14ac:dyDescent="0.25">
      <c r="A13" s="75" t="s">
        <v>82</v>
      </c>
      <c r="B13" s="178"/>
      <c r="C13" s="179"/>
      <c r="D13" s="178"/>
      <c r="E13" s="213"/>
      <c r="F13" s="179"/>
      <c r="G13" s="62"/>
      <c r="H13" s="66"/>
      <c r="I13" s="66"/>
      <c r="J13" s="66"/>
      <c r="K13" s="63"/>
    </row>
    <row r="14" spans="1:11" x14ac:dyDescent="0.25">
      <c r="A14" s="75" t="s">
        <v>334</v>
      </c>
      <c r="B14" s="178"/>
      <c r="C14" s="179"/>
      <c r="D14" s="178"/>
      <c r="E14" s="213"/>
      <c r="F14" s="179"/>
      <c r="G14" s="62"/>
      <c r="H14" s="66"/>
      <c r="I14" s="66"/>
      <c r="J14" s="66"/>
      <c r="K14" s="63"/>
    </row>
  </sheetData>
  <mergeCells count="26">
    <mergeCell ref="B4:F4"/>
    <mergeCell ref="G4:K4"/>
    <mergeCell ref="B1:K1"/>
    <mergeCell ref="B2:F2"/>
    <mergeCell ref="G2:K2"/>
    <mergeCell ref="B3:F3"/>
    <mergeCell ref="G3:K3"/>
    <mergeCell ref="B11:C11"/>
    <mergeCell ref="D11:F11"/>
    <mergeCell ref="B5:F5"/>
    <mergeCell ref="G5:K5"/>
    <mergeCell ref="B6:F6"/>
    <mergeCell ref="G6:K6"/>
    <mergeCell ref="B7:F7"/>
    <mergeCell ref="G7:K7"/>
    <mergeCell ref="A8:K8"/>
    <mergeCell ref="A9:K9"/>
    <mergeCell ref="B10:C10"/>
    <mergeCell ref="D10:F10"/>
    <mergeCell ref="G10:K10"/>
    <mergeCell ref="B12:C12"/>
    <mergeCell ref="D12:F12"/>
    <mergeCell ref="B13:C13"/>
    <mergeCell ref="D13:F13"/>
    <mergeCell ref="B14:C14"/>
    <mergeCell ref="D14:F14"/>
  </mergeCells>
  <pageMargins left="0.70866141732283472" right="0.70866141732283472" top="0.74803149606299213" bottom="0.74803149606299213" header="0.31496062992125984" footer="0.31496062992125984"/>
  <pageSetup paperSize="9" scale="99"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1"/>
  <sheetViews>
    <sheetView zoomScale="98" zoomScaleNormal="98" workbookViewId="0">
      <selection activeCell="M23" sqref="M23"/>
    </sheetView>
  </sheetViews>
  <sheetFormatPr defaultColWidth="8.85546875" defaultRowHeight="15" x14ac:dyDescent="0.25"/>
  <cols>
    <col min="1" max="1" width="5.42578125" style="12" customWidth="1"/>
    <col min="2" max="2" width="20.7109375" style="12" customWidth="1"/>
    <col min="3" max="3" width="14.28515625" style="12" customWidth="1"/>
    <col min="4" max="4" width="12.140625" style="12" customWidth="1"/>
    <col min="5" max="5" width="11.28515625" style="12" customWidth="1"/>
    <col min="6" max="6" width="11.7109375" style="12" customWidth="1"/>
    <col min="7" max="8" width="11.28515625" style="12" customWidth="1"/>
    <col min="9" max="9" width="11.42578125" style="12" customWidth="1"/>
    <col min="10" max="16384" width="8.85546875" style="12"/>
  </cols>
  <sheetData>
    <row r="1" spans="1:9" x14ac:dyDescent="0.25">
      <c r="A1" s="64" t="s">
        <v>209</v>
      </c>
      <c r="B1" s="162" t="s">
        <v>337</v>
      </c>
      <c r="C1" s="162"/>
      <c r="D1" s="162"/>
      <c r="E1" s="162"/>
      <c r="F1" s="162"/>
      <c r="G1" s="162"/>
      <c r="H1" s="162"/>
      <c r="I1" s="162"/>
    </row>
    <row r="2" spans="1:9" s="13" customFormat="1" x14ac:dyDescent="0.25">
      <c r="A2" s="10" t="s">
        <v>47</v>
      </c>
      <c r="B2" s="10" t="s">
        <v>48</v>
      </c>
      <c r="C2" s="10" t="s">
        <v>49</v>
      </c>
      <c r="D2" s="10" t="s">
        <v>50</v>
      </c>
      <c r="E2" s="10"/>
      <c r="F2" s="10" t="s">
        <v>101</v>
      </c>
      <c r="G2" s="10" t="s">
        <v>102</v>
      </c>
      <c r="H2" s="10" t="s">
        <v>103</v>
      </c>
      <c r="I2" s="10" t="s">
        <v>104</v>
      </c>
    </row>
    <row r="3" spans="1:9" s="18" customFormat="1" ht="45.6" customHeight="1" x14ac:dyDescent="0.25">
      <c r="A3" s="186" t="s">
        <v>107</v>
      </c>
      <c r="B3" s="186" t="s">
        <v>329</v>
      </c>
      <c r="C3" s="230" t="str">
        <f>'4'!C3</f>
        <v>Užpildykite 1.1.2 punktą</v>
      </c>
      <c r="D3" s="186" t="s">
        <v>109</v>
      </c>
      <c r="E3" s="186"/>
      <c r="F3" s="186"/>
      <c r="G3" s="186" t="s">
        <v>110</v>
      </c>
      <c r="H3" s="186"/>
      <c r="I3" s="186"/>
    </row>
    <row r="4" spans="1:9" s="18" customFormat="1" x14ac:dyDescent="0.25">
      <c r="A4" s="186"/>
      <c r="B4" s="186"/>
      <c r="C4" s="231"/>
      <c r="D4" s="65" t="s">
        <v>538</v>
      </c>
      <c r="E4" s="65" t="s">
        <v>112</v>
      </c>
      <c r="F4" s="65" t="s">
        <v>113</v>
      </c>
      <c r="G4" s="65" t="s">
        <v>111</v>
      </c>
      <c r="H4" s="65" t="s">
        <v>112</v>
      </c>
      <c r="I4" s="65" t="s">
        <v>113</v>
      </c>
    </row>
    <row r="5" spans="1:9" s="18" customFormat="1" ht="27" customHeight="1" x14ac:dyDescent="0.25">
      <c r="A5" s="186"/>
      <c r="B5" s="186"/>
      <c r="C5" s="232"/>
      <c r="D5" s="65" t="b">
        <f>'4'!D5</f>
        <v>0</v>
      </c>
      <c r="E5" s="65" t="b">
        <f>'4'!E5</f>
        <v>0</v>
      </c>
      <c r="F5" s="65" t="b">
        <f>'4'!F5</f>
        <v>0</v>
      </c>
      <c r="G5" s="65">
        <f>'4'!G5</f>
        <v>1</v>
      </c>
      <c r="H5" s="65">
        <f>'4'!H5</f>
        <v>2</v>
      </c>
      <c r="I5" s="65">
        <f>'4'!I5</f>
        <v>3</v>
      </c>
    </row>
    <row r="6" spans="1:9" x14ac:dyDescent="0.25">
      <c r="A6" s="75" t="s">
        <v>338</v>
      </c>
      <c r="B6" s="76"/>
      <c r="C6" s="42"/>
      <c r="D6" s="42"/>
      <c r="E6" s="42"/>
      <c r="F6" s="42"/>
      <c r="G6" s="42"/>
      <c r="H6" s="42"/>
      <c r="I6" s="42"/>
    </row>
    <row r="7" spans="1:9" x14ac:dyDescent="0.25">
      <c r="A7" s="75" t="s">
        <v>339</v>
      </c>
      <c r="B7" s="76"/>
      <c r="C7" s="42"/>
      <c r="D7" s="42"/>
      <c r="E7" s="42"/>
      <c r="F7" s="42"/>
      <c r="G7" s="42"/>
      <c r="H7" s="42"/>
      <c r="I7" s="42"/>
    </row>
    <row r="8" spans="1:9" x14ac:dyDescent="0.25">
      <c r="A8" s="75" t="s">
        <v>340</v>
      </c>
      <c r="B8" s="76"/>
      <c r="C8" s="42"/>
      <c r="D8" s="42"/>
      <c r="E8" s="42"/>
      <c r="F8" s="42"/>
      <c r="G8" s="42"/>
      <c r="H8" s="42"/>
      <c r="I8" s="42"/>
    </row>
    <row r="9" spans="1:9" x14ac:dyDescent="0.25">
      <c r="A9" s="75" t="s">
        <v>334</v>
      </c>
      <c r="B9" s="76"/>
      <c r="C9" s="42"/>
      <c r="D9" s="42"/>
      <c r="E9" s="42"/>
      <c r="F9" s="42"/>
      <c r="G9" s="42"/>
      <c r="H9" s="42"/>
      <c r="I9" s="42"/>
    </row>
    <row r="11" spans="1:9" x14ac:dyDescent="0.25">
      <c r="A11" s="12" t="s">
        <v>537</v>
      </c>
    </row>
  </sheetData>
  <mergeCells count="6">
    <mergeCell ref="B1:I1"/>
    <mergeCell ref="A3:A5"/>
    <mergeCell ref="B3:B5"/>
    <mergeCell ref="C3:C5"/>
    <mergeCell ref="D3:F3"/>
    <mergeCell ref="G3:I3"/>
  </mergeCells>
  <pageMargins left="0.70866141732283472" right="0.70866141732283472" top="0.74803149606299213" bottom="0.74803149606299213" header="0.31496062992125984" footer="0.31496062992125984"/>
  <pageSetup paperSize="9" scale="99"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workbookViewId="0">
      <selection activeCell="F4" sqref="F4"/>
    </sheetView>
  </sheetViews>
  <sheetFormatPr defaultRowHeight="15" x14ac:dyDescent="0.25"/>
  <cols>
    <col min="2" max="2" width="29.85546875" style="1" customWidth="1"/>
    <col min="3" max="3" width="14.140625" style="1" customWidth="1"/>
    <col min="4" max="4" width="12.42578125" customWidth="1"/>
    <col min="5" max="5" width="12" customWidth="1"/>
    <col min="6" max="6" width="10.7109375" customWidth="1"/>
    <col min="7" max="7" width="10.5703125" customWidth="1"/>
    <col min="8" max="8" width="10.7109375" customWidth="1"/>
    <col min="9" max="9" width="9.85546875" customWidth="1"/>
    <col min="10" max="10" width="10.42578125" customWidth="1"/>
    <col min="11" max="11" width="10.28515625" customWidth="1"/>
    <col min="12" max="12" width="10.85546875" customWidth="1"/>
  </cols>
  <sheetData>
    <row r="1" spans="1:12" x14ac:dyDescent="0.25">
      <c r="A1" s="32" t="s">
        <v>570</v>
      </c>
    </row>
    <row r="2" spans="1:12" ht="31.9" customHeight="1" x14ac:dyDescent="0.25">
      <c r="B2" s="1" t="s">
        <v>326</v>
      </c>
      <c r="C2" s="1" t="str">
        <f>'6'!C3</f>
        <v>Užpildykite 1.1.2 punktą</v>
      </c>
      <c r="D2" t="b">
        <f>'6'!D5</f>
        <v>0</v>
      </c>
      <c r="E2" t="b">
        <f>'6'!E5</f>
        <v>0</v>
      </c>
      <c r="F2" t="b">
        <f>'6'!F5</f>
        <v>0</v>
      </c>
      <c r="G2">
        <f>'6'!G5</f>
        <v>1</v>
      </c>
      <c r="H2">
        <f>'6'!H5</f>
        <v>2</v>
      </c>
      <c r="I2">
        <f>'6'!I5</f>
        <v>3</v>
      </c>
    </row>
    <row r="3" spans="1:12" x14ac:dyDescent="0.25">
      <c r="A3">
        <f>'6'!A7</f>
        <v>0</v>
      </c>
      <c r="B3" s="1" t="str">
        <f>'6'!B7</f>
        <v>TURTAS</v>
      </c>
      <c r="C3">
        <f>'6'!C7</f>
        <v>0</v>
      </c>
      <c r="D3">
        <f>'6'!D7</f>
        <v>0</v>
      </c>
      <c r="E3">
        <f>'6'!E7</f>
        <v>0</v>
      </c>
      <c r="F3">
        <f>'6'!F7</f>
        <v>0</v>
      </c>
      <c r="G3">
        <f>'6'!G7</f>
        <v>0</v>
      </c>
      <c r="H3">
        <f>'6'!H7</f>
        <v>0</v>
      </c>
      <c r="I3">
        <f>'6'!I7</f>
        <v>0</v>
      </c>
    </row>
    <row r="4" spans="1:12" ht="27" customHeight="1" x14ac:dyDescent="0.25">
      <c r="A4">
        <f>'6'!A34</f>
        <v>0</v>
      </c>
      <c r="B4" t="str">
        <f>'6'!B34</f>
        <v>NUOSAVAS KAPITALAS IR ĮSIPAREIGOJIMAI</v>
      </c>
      <c r="C4">
        <f>'6'!C34</f>
        <v>0</v>
      </c>
      <c r="D4">
        <f>'6'!D34</f>
        <v>0</v>
      </c>
      <c r="E4">
        <f>'6'!E34</f>
        <v>0</v>
      </c>
      <c r="F4">
        <f>'6'!F34</f>
        <v>0</v>
      </c>
      <c r="G4">
        <f>'6'!G34</f>
        <v>0</v>
      </c>
      <c r="H4">
        <f>'6'!H34</f>
        <v>0</v>
      </c>
      <c r="I4">
        <f>'6'!I34</f>
        <v>0</v>
      </c>
    </row>
    <row r="5" spans="1:12" s="32" customFormat="1" ht="15" customHeight="1" x14ac:dyDescent="0.25">
      <c r="B5" s="48" t="s">
        <v>327</v>
      </c>
      <c r="C5" s="74" t="str">
        <f>IF(C3-C4=0, "Gerai", "Blogai")</f>
        <v>Gerai</v>
      </c>
      <c r="D5" s="74" t="str">
        <f t="shared" ref="D5:I5" si="0">IF(D3-D4=0, "Gerai", "Blogai")</f>
        <v>Gerai</v>
      </c>
      <c r="E5" s="74" t="str">
        <f t="shared" si="0"/>
        <v>Gerai</v>
      </c>
      <c r="F5" s="74" t="str">
        <f t="shared" si="0"/>
        <v>Gerai</v>
      </c>
      <c r="G5" s="74" t="str">
        <f t="shared" si="0"/>
        <v>Gerai</v>
      </c>
      <c r="H5" s="74" t="str">
        <f t="shared" si="0"/>
        <v>Gerai</v>
      </c>
      <c r="I5" s="74" t="str">
        <f t="shared" si="0"/>
        <v>Gerai</v>
      </c>
      <c r="J5" s="74"/>
      <c r="K5" s="74"/>
    </row>
    <row r="8" spans="1:12" x14ac:dyDescent="0.25">
      <c r="A8" s="32" t="s">
        <v>571</v>
      </c>
    </row>
    <row r="9" spans="1:12" ht="30" x14ac:dyDescent="0.25">
      <c r="B9" s="1" t="s">
        <v>326</v>
      </c>
      <c r="C9" s="1" t="str">
        <f>'6'!C3</f>
        <v>Užpildykite 1.1.2 punktą</v>
      </c>
      <c r="D9" t="b">
        <f>'6'!D5</f>
        <v>0</v>
      </c>
      <c r="E9" t="b">
        <f>'6'!E5</f>
        <v>0</v>
      </c>
      <c r="F9" t="b">
        <f>'6'!F5</f>
        <v>0</v>
      </c>
      <c r="G9">
        <f>'6'!G5</f>
        <v>1</v>
      </c>
      <c r="H9">
        <f>'6'!H5</f>
        <v>2</v>
      </c>
      <c r="I9">
        <f>'6'!I5</f>
        <v>3</v>
      </c>
    </row>
    <row r="10" spans="1:12" x14ac:dyDescent="0.25">
      <c r="A10" t="str">
        <f>'6'!A10</f>
        <v>2.</v>
      </c>
      <c r="B10" t="str">
        <f>'6'!B10</f>
        <v>MATERIALUSIS TURTAS</v>
      </c>
      <c r="C10">
        <f>'6'!C10</f>
        <v>0</v>
      </c>
      <c r="D10">
        <f>'6'!D10</f>
        <v>0</v>
      </c>
      <c r="E10">
        <f>'6'!E10</f>
        <v>0</v>
      </c>
      <c r="F10">
        <f>'6'!F10</f>
        <v>0</v>
      </c>
      <c r="G10">
        <f>'6'!G10</f>
        <v>0</v>
      </c>
      <c r="H10">
        <f>'6'!H10</f>
        <v>0</v>
      </c>
      <c r="I10">
        <f>'6'!I10</f>
        <v>0</v>
      </c>
    </row>
    <row r="11" spans="1:12" s="32" customFormat="1" x14ac:dyDescent="0.25">
      <c r="B11" s="48" t="s">
        <v>327</v>
      </c>
      <c r="C11" s="73" t="str">
        <f>IF(C10&gt;0, "Gerai", "Blogai")</f>
        <v>Blogai</v>
      </c>
      <c r="D11" s="73" t="str">
        <f t="shared" ref="D11:I11" si="1">IF(D10&gt;0, "Gerai", "Blogai")</f>
        <v>Blogai</v>
      </c>
      <c r="E11" s="73" t="str">
        <f>IF(E9&gt;0, IF(E10&gt;0, "Gerai", "Blogai"), "")</f>
        <v>Blogai</v>
      </c>
      <c r="F11" s="73" t="str">
        <f>IF(F9&gt;0, IF(F10&gt;0, "Gerai", "Blogai"), "")</f>
        <v>Blogai</v>
      </c>
      <c r="G11" s="73" t="str">
        <f>IF(G10&gt;0, "Gerai", "Blogai")</f>
        <v>Blogai</v>
      </c>
      <c r="H11" s="73" t="str">
        <f t="shared" si="1"/>
        <v>Blogai</v>
      </c>
      <c r="I11" s="73" t="str">
        <f t="shared" si="1"/>
        <v>Blogai</v>
      </c>
      <c r="J11" s="73"/>
      <c r="K11" s="73"/>
    </row>
    <row r="14" spans="1:12" x14ac:dyDescent="0.25">
      <c r="A14" s="32" t="s">
        <v>572</v>
      </c>
    </row>
    <row r="15" spans="1:12" ht="43.9" customHeight="1" x14ac:dyDescent="0.25">
      <c r="A15" s="32"/>
      <c r="C15" s="1" t="str">
        <f>'7'!C3</f>
        <v>Praėję ataskaitiniai metai &lt;...&gt;</v>
      </c>
      <c r="D15" s="1" t="str">
        <f>'7'!D3</f>
        <v>Užpildykite 1.1.2 punktą</v>
      </c>
      <c r="E15" s="1" t="b">
        <f>'7'!E5</f>
        <v>0</v>
      </c>
      <c r="F15" s="1" t="b">
        <f>'7'!F5</f>
        <v>0</v>
      </c>
      <c r="G15" s="1" t="b">
        <f>'7'!G5</f>
        <v>0</v>
      </c>
      <c r="H15" s="1">
        <f>'7'!H5</f>
        <v>1</v>
      </c>
      <c r="I15" s="1">
        <f>'7'!I5</f>
        <v>2</v>
      </c>
      <c r="J15" s="1">
        <f>'7'!J5</f>
        <v>3</v>
      </c>
      <c r="K15" s="1"/>
      <c r="L15" s="1"/>
    </row>
    <row r="16" spans="1:12" s="8" customFormat="1" ht="14.45" customHeight="1" x14ac:dyDescent="0.25">
      <c r="A16" s="8" t="str">
        <f>'7'!A6</f>
        <v>7.1.</v>
      </c>
      <c r="B16" s="8" t="str">
        <f>'7'!B6</f>
        <v>Skolos rodiklis</v>
      </c>
      <c r="C16" s="108">
        <f>'7'!C6</f>
        <v>0</v>
      </c>
      <c r="D16" s="108">
        <f>'7'!D6</f>
        <v>0</v>
      </c>
      <c r="E16" s="108">
        <f>'7'!E6</f>
        <v>0</v>
      </c>
      <c r="F16" s="108">
        <f>'7'!F6</f>
        <v>0</v>
      </c>
      <c r="G16" s="108">
        <f>'7'!G6</f>
        <v>0</v>
      </c>
      <c r="H16" s="108">
        <f>'7'!H6</f>
        <v>0</v>
      </c>
      <c r="I16" s="108">
        <f>'7'!I6</f>
        <v>0</v>
      </c>
      <c r="J16" s="108">
        <f>'7'!J6</f>
        <v>0</v>
      </c>
      <c r="K16" s="108"/>
      <c r="L16" s="108"/>
    </row>
    <row r="17" spans="1:12" s="8" customFormat="1" ht="15.6" customHeight="1" x14ac:dyDescent="0.25">
      <c r="A17" s="8" t="str">
        <f>'7'!A7</f>
        <v>7.2.</v>
      </c>
      <c r="B17" s="8" t="str">
        <f>'7'!B7</f>
        <v>Grynasis pelningumas</v>
      </c>
      <c r="C17" s="108">
        <f>'7'!C7</f>
        <v>0</v>
      </c>
      <c r="D17" s="108">
        <f>'7'!D7</f>
        <v>0</v>
      </c>
      <c r="E17" s="108">
        <f>'7'!E7</f>
        <v>0</v>
      </c>
      <c r="F17" s="108">
        <f>'7'!F7</f>
        <v>0</v>
      </c>
      <c r="G17" s="108">
        <f>'7'!G7</f>
        <v>0</v>
      </c>
      <c r="H17" s="108">
        <f>'7'!H7</f>
        <v>0</v>
      </c>
      <c r="I17" s="108">
        <f>'7'!I7</f>
        <v>0</v>
      </c>
      <c r="J17" s="108">
        <f>'7'!J7</f>
        <v>0</v>
      </c>
      <c r="K17" s="108"/>
      <c r="L17" s="108"/>
    </row>
    <row r="18" spans="1:12" s="32" customFormat="1" x14ac:dyDescent="0.25">
      <c r="A18" s="32" t="str">
        <f>'7'!A6</f>
        <v>7.1.</v>
      </c>
      <c r="B18" s="32" t="str">
        <f>'7'!B6</f>
        <v>Skolos rodiklis</v>
      </c>
      <c r="C18" s="73" t="str">
        <f t="shared" ref="C18:J18" si="2">IF(C16&lt;=0.6, "Gerai", "Blogai")</f>
        <v>Gerai</v>
      </c>
      <c r="D18" s="73" t="str">
        <f t="shared" si="2"/>
        <v>Gerai</v>
      </c>
      <c r="E18" s="73" t="str">
        <f t="shared" si="2"/>
        <v>Gerai</v>
      </c>
      <c r="F18" s="73" t="str">
        <f t="shared" si="2"/>
        <v>Gerai</v>
      </c>
      <c r="G18" s="73" t="str">
        <f t="shared" si="2"/>
        <v>Gerai</v>
      </c>
      <c r="H18" s="73" t="str">
        <f t="shared" si="2"/>
        <v>Gerai</v>
      </c>
      <c r="I18" s="73" t="str">
        <f t="shared" si="2"/>
        <v>Gerai</v>
      </c>
      <c r="J18" s="73" t="str">
        <f t="shared" si="2"/>
        <v>Gerai</v>
      </c>
      <c r="K18" s="73"/>
      <c r="L18" s="73"/>
    </row>
    <row r="19" spans="1:12" s="124" customFormat="1" ht="36" x14ac:dyDescent="0.2">
      <c r="A19" s="124" t="s">
        <v>554</v>
      </c>
      <c r="B19" s="124" t="s">
        <v>558</v>
      </c>
      <c r="C19" s="125" t="s">
        <v>357</v>
      </c>
      <c r="D19" s="125" t="s">
        <v>560</v>
      </c>
      <c r="E19" s="125"/>
      <c r="F19" s="125"/>
      <c r="G19" s="125"/>
      <c r="H19" s="125" t="s">
        <v>357</v>
      </c>
      <c r="I19" s="125" t="s">
        <v>357</v>
      </c>
      <c r="J19" s="125" t="s">
        <v>357</v>
      </c>
      <c r="K19" s="125"/>
      <c r="L19" s="125"/>
    </row>
    <row r="20" spans="1:12" s="124" customFormat="1" ht="60" x14ac:dyDescent="0.2">
      <c r="A20" s="124" t="s">
        <v>555</v>
      </c>
      <c r="B20" s="124" t="s">
        <v>559</v>
      </c>
      <c r="C20" s="125"/>
      <c r="D20" s="125" t="s">
        <v>357</v>
      </c>
      <c r="E20" s="125" t="s">
        <v>561</v>
      </c>
      <c r="F20" s="125"/>
      <c r="G20" s="125"/>
      <c r="H20" s="125" t="s">
        <v>357</v>
      </c>
      <c r="I20" s="125" t="s">
        <v>357</v>
      </c>
      <c r="J20" s="125" t="s">
        <v>357</v>
      </c>
      <c r="K20" s="125"/>
      <c r="L20" s="125"/>
    </row>
    <row r="21" spans="1:12" s="32" customFormat="1" x14ac:dyDescent="0.25">
      <c r="A21" s="32" t="str">
        <f>'7'!A7</f>
        <v>7.2.</v>
      </c>
      <c r="B21" s="32" t="str">
        <f>'7'!B7</f>
        <v>Grynasis pelningumas</v>
      </c>
      <c r="C21" s="73" t="str">
        <f>IF(C17&gt;=2, "Gerai", "Blogai")</f>
        <v>Blogai</v>
      </c>
      <c r="D21" s="73" t="str">
        <f>IF(D17&gt;=2, "Gerai", "Blogai")</f>
        <v>Blogai</v>
      </c>
      <c r="E21" s="73" t="str">
        <f t="shared" ref="E21:G21" si="3">IF(E17&gt;=2, "Gerai", "Blogai")</f>
        <v>Blogai</v>
      </c>
      <c r="F21" s="73" t="str">
        <f t="shared" si="3"/>
        <v>Blogai</v>
      </c>
      <c r="G21" s="73" t="str">
        <f t="shared" si="3"/>
        <v>Blogai</v>
      </c>
      <c r="H21" s="73" t="str">
        <f>IF(H17&gt;=2, "Gerai", "Blogai")</f>
        <v>Blogai</v>
      </c>
      <c r="I21" s="73" t="str">
        <f>IF(I17&gt;=2, "Gerai", "Blogai")</f>
        <v>Blogai</v>
      </c>
      <c r="J21" s="73" t="str">
        <f>IF(J17&gt;=2, "Gerai", "Blogai")</f>
        <v>Blogai</v>
      </c>
      <c r="K21" s="73"/>
      <c r="L21" s="73"/>
    </row>
    <row r="22" spans="1:12" s="124" customFormat="1" ht="36" x14ac:dyDescent="0.2">
      <c r="A22" s="124" t="s">
        <v>556</v>
      </c>
      <c r="B22" s="124" t="s">
        <v>558</v>
      </c>
      <c r="C22" s="125" t="s">
        <v>357</v>
      </c>
      <c r="D22" s="125" t="s">
        <v>560</v>
      </c>
      <c r="E22" s="125"/>
      <c r="F22" s="125"/>
      <c r="G22" s="125"/>
      <c r="H22" s="125" t="s">
        <v>357</v>
      </c>
      <c r="I22" s="125" t="s">
        <v>357</v>
      </c>
      <c r="J22" s="125" t="s">
        <v>357</v>
      </c>
      <c r="K22" s="125"/>
      <c r="L22" s="125"/>
    </row>
    <row r="23" spans="1:12" s="124" customFormat="1" ht="12" x14ac:dyDescent="0.2">
      <c r="A23" s="124" t="s">
        <v>557</v>
      </c>
      <c r="B23" s="124" t="s">
        <v>559</v>
      </c>
      <c r="C23" s="125"/>
      <c r="D23" s="125"/>
      <c r="E23" s="125"/>
      <c r="F23" s="125"/>
      <c r="G23" s="125"/>
      <c r="H23" s="125" t="s">
        <v>357</v>
      </c>
      <c r="I23" s="125" t="s">
        <v>357</v>
      </c>
      <c r="J23" s="125" t="s">
        <v>357</v>
      </c>
      <c r="K23" s="125"/>
      <c r="L23" s="125"/>
    </row>
  </sheetData>
  <sheetProtection sheet="1" objects="1" scenarios="1"/>
  <conditionalFormatting sqref="A1:XFD1048576">
    <cfRule type="cellIs" dxfId="2" priority="10" operator="equal">
      <formula>"Blogai"</formula>
    </cfRule>
    <cfRule type="cellIs" dxfId="1" priority="11" operator="equal">
      <formula>"Gerai"</formula>
    </cfRule>
  </conditionalFormatting>
  <conditionalFormatting sqref="A14:K17 D15:L17">
    <cfRule type="cellIs" dxfId="0" priority="5" operator="equal">
      <formula>"Blogai"</formula>
    </cfRule>
  </conditionalFormatting>
  <printOptions horizontalCentered="1"/>
  <pageMargins left="1.1811023622047245" right="0.39370078740157483" top="0.74803149606299213" bottom="0.74803149606299213" header="0.31496062992125984" footer="0.31496062992125984"/>
  <pageSetup paperSize="9"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topLeftCell="A19" workbookViewId="0">
      <selection activeCell="A14" sqref="A14"/>
    </sheetView>
  </sheetViews>
  <sheetFormatPr defaultRowHeight="15" x14ac:dyDescent="0.25"/>
  <sheetData>
    <row r="1" spans="1:1" s="32" customFormat="1" x14ac:dyDescent="0.25">
      <c r="A1" s="32" t="s">
        <v>5</v>
      </c>
    </row>
    <row r="2" spans="1:1" s="32" customFormat="1" x14ac:dyDescent="0.25">
      <c r="A2" s="8" t="s">
        <v>230</v>
      </c>
    </row>
    <row r="3" spans="1:1" x14ac:dyDescent="0.25">
      <c r="A3" s="157" t="s">
        <v>589</v>
      </c>
    </row>
    <row r="7" spans="1:1" x14ac:dyDescent="0.25">
      <c r="A7" s="32" t="s">
        <v>7</v>
      </c>
    </row>
    <row r="8" spans="1:1" x14ac:dyDescent="0.25">
      <c r="A8" s="8" t="s">
        <v>230</v>
      </c>
    </row>
    <row r="9" spans="1:1" x14ac:dyDescent="0.25">
      <c r="A9" t="s">
        <v>219</v>
      </c>
    </row>
    <row r="10" spans="1:1" x14ac:dyDescent="0.25">
      <c r="A10" t="s">
        <v>220</v>
      </c>
    </row>
    <row r="12" spans="1:1" x14ac:dyDescent="0.25">
      <c r="A12" s="32" t="s">
        <v>9</v>
      </c>
    </row>
    <row r="13" spans="1:1" x14ac:dyDescent="0.25">
      <c r="A13" s="8" t="s">
        <v>230</v>
      </c>
    </row>
    <row r="14" spans="1:1" x14ac:dyDescent="0.25">
      <c r="A14" t="s">
        <v>218</v>
      </c>
    </row>
    <row r="15" spans="1:1" x14ac:dyDescent="0.25">
      <c r="A15" t="s">
        <v>250</v>
      </c>
    </row>
    <row r="17" spans="1:2" s="32" customFormat="1" x14ac:dyDescent="0.25">
      <c r="A17" s="32" t="s">
        <v>221</v>
      </c>
    </row>
    <row r="18" spans="1:2" x14ac:dyDescent="0.25">
      <c r="A18" t="s">
        <v>230</v>
      </c>
    </row>
    <row r="19" spans="1:2" ht="14.45" customHeight="1" x14ac:dyDescent="0.25">
      <c r="A19" t="s">
        <v>222</v>
      </c>
    </row>
    <row r="20" spans="1:2" ht="14.45" customHeight="1" x14ac:dyDescent="0.25">
      <c r="A20" t="s">
        <v>223</v>
      </c>
    </row>
    <row r="21" spans="1:2" ht="14.45" customHeight="1" x14ac:dyDescent="0.25">
      <c r="A21" t="s">
        <v>224</v>
      </c>
    </row>
    <row r="23" spans="1:2" x14ac:dyDescent="0.25">
      <c r="A23" s="32" t="s">
        <v>34</v>
      </c>
    </row>
    <row r="24" spans="1:2" x14ac:dyDescent="0.25">
      <c r="A24" s="8" t="s">
        <v>230</v>
      </c>
    </row>
    <row r="25" spans="1:2" s="32" customFormat="1" ht="14.45" customHeight="1" x14ac:dyDescent="0.25">
      <c r="A25" s="8" t="s">
        <v>233</v>
      </c>
    </row>
    <row r="26" spans="1:2" s="32" customFormat="1" ht="14.45" customHeight="1" x14ac:dyDescent="0.25">
      <c r="A26" s="8" t="s">
        <v>234</v>
      </c>
    </row>
    <row r="27" spans="1:2" s="32" customFormat="1" ht="14.45" customHeight="1" x14ac:dyDescent="0.25">
      <c r="A27" s="8" t="s">
        <v>235</v>
      </c>
    </row>
    <row r="28" spans="1:2" s="32" customFormat="1" ht="14.45" customHeight="1" x14ac:dyDescent="0.25">
      <c r="A28" s="8" t="s">
        <v>236</v>
      </c>
    </row>
    <row r="29" spans="1:2" s="32" customFormat="1" ht="14.45" customHeight="1" x14ac:dyDescent="0.25">
      <c r="A29" s="8" t="s">
        <v>237</v>
      </c>
    </row>
    <row r="30" spans="1:2" s="32" customFormat="1" ht="14.45" customHeight="1" x14ac:dyDescent="0.25">
      <c r="A30" s="8" t="s">
        <v>238</v>
      </c>
    </row>
    <row r="31" spans="1:2" s="32" customFormat="1" ht="14.45" customHeight="1" x14ac:dyDescent="0.25">
      <c r="A31" s="8" t="s">
        <v>231</v>
      </c>
    </row>
    <row r="32" spans="1:2" x14ac:dyDescent="0.25">
      <c r="A32" s="51"/>
      <c r="B32" s="51"/>
    </row>
    <row r="33" spans="1:1" s="32" customFormat="1" x14ac:dyDescent="0.25">
      <c r="A33" s="32" t="s">
        <v>38</v>
      </c>
    </row>
    <row r="34" spans="1:1" s="32" customFormat="1" x14ac:dyDescent="0.25">
      <c r="A34" s="8" t="s">
        <v>230</v>
      </c>
    </row>
    <row r="35" spans="1:1" ht="14.45" customHeight="1" x14ac:dyDescent="0.25">
      <c r="A35" t="s">
        <v>532</v>
      </c>
    </row>
    <row r="36" spans="1:1" ht="14.45" customHeight="1" x14ac:dyDescent="0.25">
      <c r="A36" t="s">
        <v>533</v>
      </c>
    </row>
    <row r="37" spans="1:1" ht="14.45" customHeight="1" x14ac:dyDescent="0.25">
      <c r="A37" t="s">
        <v>575</v>
      </c>
    </row>
    <row r="38" spans="1:1" ht="14.45" customHeight="1" x14ac:dyDescent="0.25">
      <c r="A38" t="s">
        <v>232</v>
      </c>
    </row>
    <row r="39" spans="1:1" ht="14.45" customHeight="1" x14ac:dyDescent="0.25"/>
    <row r="40" spans="1:1" ht="14.45" customHeight="1" x14ac:dyDescent="0.25"/>
    <row r="42" spans="1:1" s="32" customFormat="1" x14ac:dyDescent="0.25">
      <c r="A42" s="32" t="s">
        <v>40</v>
      </c>
    </row>
    <row r="43" spans="1:1" x14ac:dyDescent="0.25">
      <c r="A43" t="s">
        <v>230</v>
      </c>
    </row>
    <row r="44" spans="1:1" ht="14.45" customHeight="1" x14ac:dyDescent="0.25">
      <c r="A44" t="s">
        <v>239</v>
      </c>
    </row>
    <row r="45" spans="1:1" ht="14.45" customHeight="1" x14ac:dyDescent="0.25">
      <c r="A45" t="s">
        <v>240</v>
      </c>
    </row>
    <row r="47" spans="1:1" s="32" customFormat="1" x14ac:dyDescent="0.25">
      <c r="A47" s="32" t="s">
        <v>227</v>
      </c>
    </row>
    <row r="48" spans="1:1" x14ac:dyDescent="0.25">
      <c r="A48" t="s">
        <v>230</v>
      </c>
    </row>
    <row r="49" spans="1:1" ht="14.45" customHeight="1" x14ac:dyDescent="0.25">
      <c r="A49" t="s">
        <v>241</v>
      </c>
    </row>
    <row r="50" spans="1:1" ht="14.45" customHeight="1" x14ac:dyDescent="0.25">
      <c r="A50" t="s">
        <v>242</v>
      </c>
    </row>
    <row r="51" spans="1:1" ht="14.45" customHeight="1" x14ac:dyDescent="0.25">
      <c r="A51" t="s">
        <v>243</v>
      </c>
    </row>
    <row r="54" spans="1:1" s="32" customFormat="1" x14ac:dyDescent="0.25">
      <c r="A54" s="32" t="s">
        <v>228</v>
      </c>
    </row>
    <row r="55" spans="1:1" x14ac:dyDescent="0.25">
      <c r="A55" t="s">
        <v>230</v>
      </c>
    </row>
    <row r="56" spans="1:1" ht="14.45" customHeight="1" x14ac:dyDescent="0.25">
      <c r="A56" t="s">
        <v>244</v>
      </c>
    </row>
    <row r="57" spans="1:1" ht="14.45" customHeight="1" x14ac:dyDescent="0.25">
      <c r="A57" t="s">
        <v>245</v>
      </c>
    </row>
    <row r="60" spans="1:1" s="32" customFormat="1" x14ac:dyDescent="0.25">
      <c r="A60" s="32" t="s">
        <v>229</v>
      </c>
    </row>
    <row r="61" spans="1:1" x14ac:dyDescent="0.25">
      <c r="A61" t="s">
        <v>230</v>
      </c>
    </row>
    <row r="62" spans="1:1" ht="14.45" customHeight="1" x14ac:dyDescent="0.25">
      <c r="A62" t="s">
        <v>246</v>
      </c>
    </row>
    <row r="63" spans="1:1" ht="14.45" customHeight="1" x14ac:dyDescent="0.25">
      <c r="A63" t="s">
        <v>247</v>
      </c>
    </row>
    <row r="65" spans="1:1" s="32" customFormat="1" x14ac:dyDescent="0.25">
      <c r="A65" s="32" t="s">
        <v>43</v>
      </c>
    </row>
    <row r="66" spans="1:1" x14ac:dyDescent="0.25">
      <c r="A66" t="s">
        <v>230</v>
      </c>
    </row>
    <row r="67" spans="1:1" ht="14.45" customHeight="1" x14ac:dyDescent="0.25">
      <c r="A67" t="s">
        <v>248</v>
      </c>
    </row>
    <row r="68" spans="1:1" ht="14.45" customHeight="1" x14ac:dyDescent="0.25">
      <c r="A68" t="s">
        <v>249</v>
      </c>
    </row>
    <row r="70" spans="1:1" s="32" customFormat="1" x14ac:dyDescent="0.25">
      <c r="A70" s="32" t="s">
        <v>90</v>
      </c>
    </row>
    <row r="71" spans="1:1" x14ac:dyDescent="0.25">
      <c r="A71" t="s">
        <v>230</v>
      </c>
    </row>
    <row r="72" spans="1:1" x14ac:dyDescent="0.25">
      <c r="A72" t="s">
        <v>251</v>
      </c>
    </row>
    <row r="73" spans="1:1" x14ac:dyDescent="0.25">
      <c r="A73" t="s">
        <v>252</v>
      </c>
    </row>
    <row r="74" spans="1:1" x14ac:dyDescent="0.25">
      <c r="A74" t="s">
        <v>253</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F36" sqref="F36"/>
    </sheetView>
  </sheetViews>
  <sheetFormatPr defaultRowHeight="15" x14ac:dyDescent="0.25"/>
  <cols>
    <col min="1" max="1" width="14.140625" customWidth="1"/>
  </cols>
  <sheetData>
    <row r="1" spans="1:1" x14ac:dyDescent="0.25">
      <c r="A1" s="32" t="s">
        <v>442</v>
      </c>
    </row>
    <row r="2" spans="1:1" x14ac:dyDescent="0.25">
      <c r="A2" s="32" t="s">
        <v>531</v>
      </c>
    </row>
    <row r="3" spans="1:1" x14ac:dyDescent="0.25">
      <c r="A3" t="s">
        <v>443</v>
      </c>
    </row>
    <row r="4" spans="1:1" x14ac:dyDescent="0.25">
      <c r="A4" t="s">
        <v>534</v>
      </c>
    </row>
    <row r="5" spans="1:1" x14ac:dyDescent="0.25">
      <c r="A5" s="32" t="s">
        <v>553</v>
      </c>
    </row>
    <row r="6" spans="1:1" x14ac:dyDescent="0.25">
      <c r="A6" s="8" t="s">
        <v>562</v>
      </c>
    </row>
    <row r="7" spans="1:1" x14ac:dyDescent="0.25">
      <c r="A7" s="8" t="s">
        <v>563</v>
      </c>
    </row>
    <row r="8" spans="1:1" x14ac:dyDescent="0.25">
      <c r="A8" s="8" t="s">
        <v>564</v>
      </c>
    </row>
    <row r="9" spans="1:1" x14ac:dyDescent="0.25">
      <c r="A9" s="8"/>
    </row>
    <row r="11" spans="1:1" x14ac:dyDescent="0.25">
      <c r="A11" s="32" t="s">
        <v>535</v>
      </c>
    </row>
    <row r="12" spans="1:1" x14ac:dyDescent="0.25">
      <c r="A12" s="36" t="s">
        <v>444</v>
      </c>
    </row>
    <row r="13" spans="1:1" x14ac:dyDescent="0.25">
      <c r="A13" t="s">
        <v>445</v>
      </c>
    </row>
    <row r="14" spans="1:1" x14ac:dyDescent="0.25">
      <c r="A14" t="s">
        <v>446</v>
      </c>
    </row>
    <row r="15" spans="1:1" x14ac:dyDescent="0.25">
      <c r="A15" t="s">
        <v>447</v>
      </c>
    </row>
    <row r="16" spans="1:1" x14ac:dyDescent="0.25">
      <c r="A16" t="s">
        <v>448</v>
      </c>
    </row>
  </sheetData>
  <sheetProtection sheet="1" objects="1" scenarios="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F82C85-B904-42C0-A52B-CD1168F7896C}">
  <ds:schemaRefs>
    <ds:schemaRef ds:uri="http://schemas.microsoft.com/sharepoint/v3/contenttype/forms"/>
  </ds:schemaRefs>
</ds:datastoreItem>
</file>

<file path=customXml/itemProps2.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888EE3-37C8-4DEF-ABF3-3520C04839DC}">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2da0c07a-ec76-4419-ac6d-51bfe4afe98c"/>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Darbalapiai</vt:lpstr>
      </vt:variant>
      <vt:variant>
        <vt:i4>12</vt:i4>
      </vt:variant>
      <vt:variant>
        <vt:lpstr>Įvardinti diapazonai</vt:lpstr>
      </vt:variant>
      <vt:variant>
        <vt:i4>3</vt:i4>
      </vt:variant>
    </vt:vector>
  </HeadingPairs>
  <TitlesOfParts>
    <vt:vector size="15" baseType="lpstr">
      <vt:lpstr>1</vt:lpstr>
      <vt:lpstr>2</vt:lpstr>
      <vt:lpstr>3</vt:lpstr>
      <vt:lpstr>4</vt:lpstr>
      <vt:lpstr>5</vt:lpstr>
      <vt:lpstr>6</vt:lpstr>
      <vt:lpstr>7</vt:lpstr>
      <vt:lpstr>8</vt:lpstr>
      <vt:lpstr>9</vt:lpstr>
      <vt:lpstr>Kontrolė</vt:lpstr>
      <vt:lpstr>Konstantos</vt:lpstr>
      <vt:lpstr>Apie</vt:lpstr>
      <vt:lpstr>'4'!Print_Titles</vt:lpstr>
      <vt:lpstr>'5'!Print_Titles</vt:lpstr>
      <vt:lpstr>'6'!Print_Titles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Širvintų VVG</cp:lastModifiedBy>
  <cp:lastPrinted>2020-03-03T11:38:57Z</cp:lastPrinted>
  <dcterms:created xsi:type="dcterms:W3CDTF">2018-11-26T07:22:36Z</dcterms:created>
  <dcterms:modified xsi:type="dcterms:W3CDTF">2022-04-08T11:53:56Z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